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LGD 2016\"/>
    </mc:Choice>
  </mc:AlternateContent>
  <bookViews>
    <workbookView xWindow="285" yWindow="4035" windowWidth="18435" windowHeight="10965" tabRatio="888"/>
  </bookViews>
  <sheets>
    <sheet name="Contact" sheetId="4" r:id="rId1"/>
    <sheet name="Contents" sheetId="5" r:id="rId2"/>
    <sheet name="Table 1 Trips, Nights, Spend" sheetId="20" r:id="rId3"/>
    <sheet name="Table 2 Trips LGD14" sheetId="6" r:id="rId4"/>
    <sheet name="Table 3 Nights LGD14" sheetId="7" r:id="rId5"/>
    <sheet name="Table 4 Expenditure LGD14" sheetId="8" r:id="rId6"/>
    <sheet name="Table 5 Reason for Visit LGD14" sheetId="9" r:id="rId7"/>
    <sheet name="Table 6 Place of Origin LGD14" sheetId="10" r:id="rId8"/>
    <sheet name="Table 7 Employee Jobs LGD14" sheetId="11" r:id="rId9"/>
    <sheet name="Table 8 Visitor Attraction LGD" sheetId="12" r:id="rId10"/>
    <sheet name="Table 9 Visitor Attraction LGD" sheetId="13" r:id="rId11"/>
    <sheet name="Table 10 Cruise Ships" sheetId="14" r:id="rId12"/>
    <sheet name="Table 11 Accommodation" sheetId="16" r:id="rId13"/>
    <sheet name="Table 12a Hotel occupancy" sheetId="17" r:id="rId14"/>
    <sheet name="Table 12b Hotel Rooms Sold" sheetId="35" r:id="rId15"/>
    <sheet name="Table 13 Bed&amp;Breakfast occupanc" sheetId="18" r:id="rId16"/>
    <sheet name="Table 14 Self-catering occupanc" sheetId="19" r:id="rId17"/>
    <sheet name="Table 15 Per capita" sheetId="34" r:id="rId18"/>
    <sheet name="Figure 1a" sheetId="22" r:id="rId19"/>
    <sheet name="Figure 1b" sheetId="23" r:id="rId20"/>
    <sheet name="Figure 2a" sheetId="24" r:id="rId21"/>
    <sheet name="Figure 3a" sheetId="26" r:id="rId22"/>
    <sheet name="Figure 3b" sheetId="27" r:id="rId23"/>
    <sheet name="Figures 4a-4c" sheetId="28" r:id="rId24"/>
    <sheet name="Figure 5a" sheetId="30" r:id="rId25"/>
    <sheet name="Figure 5b" sheetId="29" r:id="rId26"/>
    <sheet name="Figure 6a" sheetId="31" r:id="rId27"/>
    <sheet name="Figure 7a" sheetId="32" r:id="rId28"/>
    <sheet name="Figure 8a" sheetId="33" r:id="rId29"/>
    <sheet name="Background Notes" sheetId="15" r:id="rId30"/>
  </sheets>
  <calcPr calcId="152511"/>
</workbook>
</file>

<file path=xl/calcChain.xml><?xml version="1.0" encoding="utf-8"?>
<calcChain xmlns="http://schemas.openxmlformats.org/spreadsheetml/2006/main">
  <c r="F19" i="28" l="1"/>
  <c r="I11" i="33"/>
  <c r="H11" i="33"/>
  <c r="Q40" i="9" l="1"/>
  <c r="Q39" i="9"/>
  <c r="Q38" i="9"/>
  <c r="Q37" i="9"/>
  <c r="Q36" i="9"/>
  <c r="Q35" i="9"/>
  <c r="Q34" i="9"/>
  <c r="Q33" i="9"/>
  <c r="Q32" i="9"/>
  <c r="Q31" i="9"/>
  <c r="Q30" i="9"/>
  <c r="I10" i="33" l="1"/>
  <c r="H10" i="33"/>
  <c r="I9" i="33"/>
  <c r="H9" i="33"/>
  <c r="I8" i="33"/>
  <c r="H8" i="33"/>
  <c r="I7" i="33"/>
  <c r="H7" i="33"/>
  <c r="AD44" i="16" l="1"/>
  <c r="AD45" i="16"/>
  <c r="AD46" i="16"/>
  <c r="AD47" i="16"/>
  <c r="AD48" i="16"/>
  <c r="AD49" i="16"/>
  <c r="AD50" i="16"/>
  <c r="AD51" i="16"/>
  <c r="AD52" i="16"/>
  <c r="AD43" i="16"/>
  <c r="AD53" i="16"/>
  <c r="AD42" i="16"/>
  <c r="AC44" i="16"/>
  <c r="AC45" i="16"/>
  <c r="AC46" i="16"/>
  <c r="AC47" i="16"/>
  <c r="AC48" i="16"/>
  <c r="AC49" i="16"/>
  <c r="AC50" i="16"/>
  <c r="AC51" i="16"/>
  <c r="AC52" i="16"/>
  <c r="AC43" i="16"/>
  <c r="AC53" i="16"/>
  <c r="AC42" i="16"/>
  <c r="AB53" i="16"/>
  <c r="AB44" i="16"/>
  <c r="AB45" i="16"/>
  <c r="AB46" i="16"/>
  <c r="AB47" i="16"/>
  <c r="AB48" i="16"/>
  <c r="AB49" i="16"/>
  <c r="AB50" i="16"/>
  <c r="AB51" i="16"/>
  <c r="AB52" i="16"/>
  <c r="AB43" i="16"/>
  <c r="AB42" i="16"/>
  <c r="E17" i="12" l="1"/>
  <c r="D17" i="12"/>
  <c r="B17" i="12"/>
  <c r="C17" i="12"/>
  <c r="AD6" i="16" l="1"/>
  <c r="AC6" i="16"/>
  <c r="AB6" i="16"/>
  <c r="AD31" i="16"/>
  <c r="AC31" i="16"/>
  <c r="AB31" i="16"/>
  <c r="AD40" i="16"/>
  <c r="AC40" i="16"/>
  <c r="AB40" i="16"/>
  <c r="AD39" i="16"/>
  <c r="AC39" i="16"/>
  <c r="AB39" i="16"/>
  <c r="AD38" i="16"/>
  <c r="AC38" i="16"/>
  <c r="AB38" i="16"/>
  <c r="AD37" i="16"/>
  <c r="AC37" i="16"/>
  <c r="AB37" i="16"/>
  <c r="AD36" i="16"/>
  <c r="AC36" i="16"/>
  <c r="AB36" i="16"/>
  <c r="AD35" i="16"/>
  <c r="AC35" i="16"/>
  <c r="AB35" i="16"/>
  <c r="AD34" i="16"/>
  <c r="AC34" i="16"/>
  <c r="AB34" i="16"/>
  <c r="AD33" i="16"/>
  <c r="AC33" i="16"/>
  <c r="AB33" i="16"/>
  <c r="AD32" i="16"/>
  <c r="AC32" i="16"/>
  <c r="AB32" i="16"/>
  <c r="AD30" i="16"/>
  <c r="AC30" i="16"/>
  <c r="AB30" i="16"/>
  <c r="AD19" i="16"/>
  <c r="AC19" i="16"/>
  <c r="AB19" i="16"/>
  <c r="AD28" i="16"/>
  <c r="AC28" i="16"/>
  <c r="AB28" i="16"/>
  <c r="AD27" i="16"/>
  <c r="AC27" i="16"/>
  <c r="AB27" i="16"/>
  <c r="AD26" i="16"/>
  <c r="AC26" i="16"/>
  <c r="AB26" i="16"/>
  <c r="AD25" i="16"/>
  <c r="AC25" i="16"/>
  <c r="AB25" i="16"/>
  <c r="AD24" i="16"/>
  <c r="AC24" i="16"/>
  <c r="AB24" i="16"/>
  <c r="AD23" i="16"/>
  <c r="AC23" i="16"/>
  <c r="AB23" i="16"/>
  <c r="AD22" i="16"/>
  <c r="AC22" i="16"/>
  <c r="AB22" i="16"/>
  <c r="AD21" i="16"/>
  <c r="AC21" i="16"/>
  <c r="AB21" i="16"/>
  <c r="AD20" i="16"/>
  <c r="AC20" i="16"/>
  <c r="AB20" i="16"/>
  <c r="AD18" i="16"/>
  <c r="AC18" i="16"/>
  <c r="AB18" i="16"/>
  <c r="AB8" i="16" l="1"/>
  <c r="AC8" i="16"/>
  <c r="AD8" i="16"/>
  <c r="AB9" i="16"/>
  <c r="AC9" i="16"/>
  <c r="AD9" i="16"/>
  <c r="AB10" i="16"/>
  <c r="AC10" i="16"/>
  <c r="AD10" i="16"/>
  <c r="AB11" i="16"/>
  <c r="AC11" i="16"/>
  <c r="AD11" i="16"/>
  <c r="AB12" i="16"/>
  <c r="AC12" i="16"/>
  <c r="AD12" i="16"/>
  <c r="AB13" i="16"/>
  <c r="AC13" i="16"/>
  <c r="AD13" i="16"/>
  <c r="AB14" i="16"/>
  <c r="AC14" i="16"/>
  <c r="AD14" i="16"/>
  <c r="AB15" i="16"/>
  <c r="AC15" i="16"/>
  <c r="AD15" i="16"/>
  <c r="AB16" i="16"/>
  <c r="AC16" i="16"/>
  <c r="AD16" i="16"/>
  <c r="AB7" i="16"/>
  <c r="AC7" i="16"/>
  <c r="AD7" i="16"/>
  <c r="AA41" i="16" l="1"/>
  <c r="Z41" i="16"/>
  <c r="Y41" i="16"/>
  <c r="X41" i="16"/>
  <c r="W41" i="16"/>
  <c r="V41" i="16"/>
  <c r="U41" i="16"/>
  <c r="T41" i="16"/>
  <c r="S41" i="16"/>
  <c r="N41" i="16"/>
  <c r="M41" i="16"/>
  <c r="L41" i="16"/>
  <c r="K41" i="16"/>
  <c r="J41" i="16"/>
  <c r="I41" i="16"/>
  <c r="H41" i="16"/>
  <c r="G41" i="16"/>
  <c r="F41" i="16"/>
  <c r="E41" i="16"/>
  <c r="D41" i="16"/>
  <c r="C41" i="16"/>
  <c r="AA29" i="16"/>
  <c r="Z29" i="16"/>
  <c r="Y29" i="16"/>
  <c r="X29" i="16"/>
  <c r="W29" i="16"/>
  <c r="V29" i="16"/>
  <c r="U29" i="16"/>
  <c r="T29" i="16"/>
  <c r="S29" i="16"/>
  <c r="N29" i="16"/>
  <c r="M29" i="16"/>
  <c r="L29" i="16"/>
  <c r="K29" i="16"/>
  <c r="J29" i="16"/>
  <c r="I29" i="16"/>
  <c r="H29" i="16"/>
  <c r="G29" i="16"/>
  <c r="F29" i="16"/>
  <c r="E29" i="16"/>
  <c r="D29" i="16"/>
  <c r="C29" i="16"/>
  <c r="AA17" i="16"/>
  <c r="Z17" i="16"/>
  <c r="Y17" i="16"/>
  <c r="X17" i="16"/>
  <c r="W17" i="16"/>
  <c r="V17" i="16"/>
  <c r="U17" i="16"/>
  <c r="T17" i="16"/>
  <c r="S17" i="16"/>
  <c r="N17" i="16"/>
  <c r="M17" i="16"/>
  <c r="L17" i="16"/>
  <c r="K17" i="16"/>
  <c r="J17" i="16"/>
  <c r="I17" i="16"/>
  <c r="H17" i="16"/>
  <c r="G17" i="16"/>
  <c r="F17" i="16"/>
  <c r="E17" i="16"/>
  <c r="D17" i="16"/>
  <c r="C17" i="16"/>
  <c r="AC17" i="16" l="1"/>
  <c r="AB29" i="16"/>
  <c r="AD29" i="16"/>
  <c r="AC41" i="16"/>
  <c r="AB41" i="16"/>
  <c r="AB17" i="16"/>
  <c r="AD17" i="16"/>
  <c r="AC29" i="16"/>
  <c r="AD41" i="16"/>
  <c r="H19" i="28"/>
</calcChain>
</file>

<file path=xl/sharedStrings.xml><?xml version="1.0" encoding="utf-8"?>
<sst xmlns="http://schemas.openxmlformats.org/spreadsheetml/2006/main" count="1497" uniqueCount="499">
  <si>
    <t>Statistical Theme:</t>
  </si>
  <si>
    <t xml:space="preserve">People and Places </t>
  </si>
  <si>
    <t>Year of Data:</t>
  </si>
  <si>
    <t>Data Subset:</t>
  </si>
  <si>
    <t>Tourism</t>
  </si>
  <si>
    <t>Dataset Title:</t>
  </si>
  <si>
    <t>Local Government District Tourism Statistics (Northern Ireland)</t>
  </si>
  <si>
    <t>Coverage:</t>
  </si>
  <si>
    <t xml:space="preserve">Northern Ireland </t>
  </si>
  <si>
    <t>Source:</t>
  </si>
  <si>
    <t xml:space="preserve">Tourism Statistics Branch (NISRA) </t>
  </si>
  <si>
    <t>Responsible Statistician:</t>
  </si>
  <si>
    <t>028 9052 9585</t>
  </si>
  <si>
    <t>Address:</t>
  </si>
  <si>
    <t>Netherleigh, Massey Avenue</t>
  </si>
  <si>
    <t>BELFAST</t>
  </si>
  <si>
    <t>BT4 2JP</t>
  </si>
  <si>
    <t>National Statistics Data?</t>
  </si>
  <si>
    <t>Publication Date:</t>
  </si>
  <si>
    <t>Media Enquiries:</t>
  </si>
  <si>
    <t xml:space="preserve">Contact </t>
  </si>
  <si>
    <t xml:space="preserve">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</si>
  <si>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</si>
  <si>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 xml:space="preserve">(1) All surveys are based on sample surveys and therefore have an associated degree of sampling error. Information on confidence intervals where these are available and sample sizes are provided in the background notes. </t>
  </si>
  <si>
    <t xml:space="preserve">Notes: </t>
  </si>
  <si>
    <t>Northern Ireland</t>
  </si>
  <si>
    <t>Newry, Mourne &amp; Down</t>
  </si>
  <si>
    <t>Mid Ulster</t>
  </si>
  <si>
    <t>Lisburn &amp; Castlereagh</t>
  </si>
  <si>
    <t>Fermanagh &amp; Omagh</t>
  </si>
  <si>
    <t xml:space="preserve">Causeway Coast &amp; Glens </t>
  </si>
  <si>
    <t>Belfast</t>
  </si>
  <si>
    <t>Antrim &amp; Newtownabbey</t>
  </si>
  <si>
    <t xml:space="preserve">Contents </t>
  </si>
  <si>
    <t xml:space="preserve">     Estimates based on a sample size of 51-100 appear shaded as </t>
  </si>
  <si>
    <t xml:space="preserve">(3) Estimates based on a sample size of less than 50 appear shaded as </t>
  </si>
  <si>
    <t>Newry, Mourne and Down</t>
  </si>
  <si>
    <t>Mid and East Antrim</t>
  </si>
  <si>
    <t>Lisburn and Castlereagh</t>
  </si>
  <si>
    <t>Fermanagh and Omagh</t>
  </si>
  <si>
    <t>Causeway Coast and Glens</t>
  </si>
  <si>
    <t>Antrim and Newtownabbey</t>
  </si>
  <si>
    <t>% LGD</t>
  </si>
  <si>
    <t>%  NI</t>
  </si>
  <si>
    <t>%  Other</t>
  </si>
  <si>
    <t>% Business</t>
  </si>
  <si>
    <t>% VFR</t>
  </si>
  <si>
    <t>%  LGD</t>
  </si>
  <si>
    <t>%  HPL</t>
  </si>
  <si>
    <t>All</t>
  </si>
  <si>
    <t>Other</t>
  </si>
  <si>
    <t>Business</t>
  </si>
  <si>
    <t>Visiting Friends and Relatives (VFR)</t>
  </si>
  <si>
    <t>Holiday/Pleasure/ Leisure</t>
  </si>
  <si>
    <t>North America</t>
  </si>
  <si>
    <t>Other European</t>
  </si>
  <si>
    <t>Great Britain</t>
  </si>
  <si>
    <t>^FIGURES EXCLUDE AGRICULTURE BUT INCLUDE ANIMAL HUSBANDRY SERVICE ACTIVITES AND HUNTING, TRAPPING AND GAME PROPAGATION</t>
  </si>
  <si>
    <t>The analysis is based on 1992 Ward boundaries, which have been aggregated to form District Council Areas.  Employee jobs have been assigned to 1992 based wards using the May 2011 Central Postcode Directory</t>
  </si>
  <si>
    <t>The Census of Employment counts the number of jobs rather than the number of persons with jobs.  Therefore a person holding both a full-time and a part-time job, or someone with two part-time jobs, will be counted twice.</t>
  </si>
  <si>
    <t>Sub-Northern Ireland analysis from the Census of Employment is primarily based on the location of the jobs, not on the home address of the employees.  However, in a small number of instances where employers were not able to provide figures by actual location employees are assigned to the head office.</t>
  </si>
  <si>
    <t>Notes:</t>
  </si>
  <si>
    <t>*</t>
  </si>
  <si>
    <t xml:space="preserve"> * </t>
  </si>
  <si>
    <t xml:space="preserve">* </t>
  </si>
  <si>
    <t>Total</t>
  </si>
  <si>
    <t>Non-Tourism</t>
  </si>
  <si>
    <t>Tourism Jobs</t>
  </si>
  <si>
    <t>Sporting and recreational activities</t>
  </si>
  <si>
    <t>Transport</t>
  </si>
  <si>
    <t>Food and Beverage serving activities</t>
  </si>
  <si>
    <t>Accommodation for Visitors</t>
  </si>
  <si>
    <t>Number of Visitors</t>
  </si>
  <si>
    <t>Number of Establishments</t>
  </si>
  <si>
    <t>Scrabo Country Park</t>
  </si>
  <si>
    <t>Pickie Fun Park</t>
  </si>
  <si>
    <t>North Down Museum</t>
  </si>
  <si>
    <t>Cockle Row Cottages</t>
  </si>
  <si>
    <t>Bangor Abbey</t>
  </si>
  <si>
    <t>Newry Cathedral</t>
  </si>
  <si>
    <t>Narrow Water Castle</t>
  </si>
  <si>
    <t>Dungannon Park</t>
  </si>
  <si>
    <t>Bellaghy Bawn</t>
  </si>
  <si>
    <t>Carrickfergus Museum</t>
  </si>
  <si>
    <t>Carrickfergus Castle</t>
  </si>
  <si>
    <t>Andrew Jackson Cottage and US Rangers Centre</t>
  </si>
  <si>
    <t>Island Arts Centre</t>
  </si>
  <si>
    <t>Ulster American Folk Park</t>
  </si>
  <si>
    <t>Orchard Acre Farm</t>
  </si>
  <si>
    <t>Belleek Pottery Visitor Centre</t>
  </si>
  <si>
    <t>An Creagan Visitor Centre</t>
  </si>
  <si>
    <t>Saint Columb's Cathedral</t>
  </si>
  <si>
    <t>Ness Country Park</t>
  </si>
  <si>
    <t>Museum of Free Derry</t>
  </si>
  <si>
    <t>Campsie Karting Centre</t>
  </si>
  <si>
    <t>Roe Valley Country Park</t>
  </si>
  <si>
    <t>Rathlin Island</t>
  </si>
  <si>
    <t>Portrush Coastal Zone</t>
  </si>
  <si>
    <t>Coleraine Museum</t>
  </si>
  <si>
    <t>Benvarden Garden</t>
  </si>
  <si>
    <t>Causeway coast and glens</t>
  </si>
  <si>
    <t>Ulster Museum</t>
  </si>
  <si>
    <t>Titanic Belfast</t>
  </si>
  <si>
    <t>Police Museum</t>
  </si>
  <si>
    <t>Belfast City Hall</t>
  </si>
  <si>
    <t>Royal Irish Fusiliers Museum</t>
  </si>
  <si>
    <t>Peatlands Park</t>
  </si>
  <si>
    <t>Oxford Island National Nature Reserve</t>
  </si>
  <si>
    <t>Millenium Court Arts Centre</t>
  </si>
  <si>
    <t>Dan Winter's House</t>
  </si>
  <si>
    <t>Armagh Public Library</t>
  </si>
  <si>
    <t>Armagh Observatory</t>
  </si>
  <si>
    <t>Armagh County Museum</t>
  </si>
  <si>
    <t>(1) Figures obtained from Visit Belfast and the Derry Visitor and Convention Bureau (DVCB).</t>
  </si>
  <si>
    <t>Ships</t>
  </si>
  <si>
    <t>Londonderry</t>
  </si>
  <si>
    <t>Hostel</t>
  </si>
  <si>
    <t>Bunkhouse</t>
  </si>
  <si>
    <t>Campus</t>
  </si>
  <si>
    <t>Number</t>
  </si>
  <si>
    <t>Rooms</t>
  </si>
  <si>
    <t>Beds</t>
  </si>
  <si>
    <t>Hotels</t>
  </si>
  <si>
    <t>Guesthouses</t>
  </si>
  <si>
    <t>Bed&amp;Breakfasts</t>
  </si>
  <si>
    <t>Guest Accommodation</t>
  </si>
  <si>
    <t>Room Occupancy</t>
  </si>
  <si>
    <t>Bed-Space Occupancy</t>
  </si>
  <si>
    <t>Peak</t>
  </si>
  <si>
    <t>Annual</t>
  </si>
  <si>
    <t>Table 1</t>
  </si>
  <si>
    <t>Derry's Walls</t>
  </si>
  <si>
    <t>Table 2</t>
  </si>
  <si>
    <t>Table 3</t>
  </si>
  <si>
    <t>Table 4</t>
  </si>
  <si>
    <t>Table 5</t>
  </si>
  <si>
    <t>Table 6</t>
  </si>
  <si>
    <t>Table 7</t>
  </si>
  <si>
    <t>Table 8</t>
  </si>
  <si>
    <t>Table 9</t>
  </si>
  <si>
    <t>Table 10</t>
  </si>
  <si>
    <t>Table 11</t>
  </si>
  <si>
    <t>Table 13</t>
  </si>
  <si>
    <t>Table 14</t>
  </si>
  <si>
    <t>£</t>
  </si>
  <si>
    <t>Overnight Trips</t>
  </si>
  <si>
    <t>Nights</t>
  </si>
  <si>
    <t>Expenditure</t>
  </si>
  <si>
    <t>n</t>
  </si>
  <si>
    <t>Peak season=April-September</t>
  </si>
  <si>
    <t>Source: Self-catering Survey, Northern Ireland Statistics and Research Agency</t>
  </si>
  <si>
    <t>Background Notes</t>
  </si>
  <si>
    <t>a.    meet identified user needs,</t>
  </si>
  <si>
    <t>b.    are well explained and readily accessible,</t>
  </si>
  <si>
    <t>c.    are produced according to sound methods, and</t>
  </si>
  <si>
    <t>d.    are managed impartially and objectively in the public interest</t>
  </si>
  <si>
    <t>Stock for end of December</t>
  </si>
  <si>
    <t>Self-Catering</t>
  </si>
  <si>
    <t>* sample size too small to provide a reliable estimate</t>
  </si>
  <si>
    <t>Units</t>
  </si>
  <si>
    <t>Unweighted trips in 4 survey sample</t>
  </si>
  <si>
    <t>Mid &amp; East Antrim</t>
  </si>
  <si>
    <t>Causeway Coast &amp; Glens</t>
  </si>
  <si>
    <t>Holiday/ Leisure/ Pleasure</t>
  </si>
  <si>
    <t>4a. Holiday/Pleasure/Leisure</t>
  </si>
  <si>
    <t>Visiting Friends /Relatives</t>
  </si>
  <si>
    <t>4b. Visiting Friends / Relatives</t>
  </si>
  <si>
    <t>4c. Business</t>
  </si>
  <si>
    <t>*excludes country parks/parks/forests/gardens</t>
  </si>
  <si>
    <t>Figure 1a</t>
  </si>
  <si>
    <t>Figure 1b</t>
  </si>
  <si>
    <t>Figure 2a</t>
  </si>
  <si>
    <t>Figure 3a</t>
  </si>
  <si>
    <t>Figure 3b</t>
  </si>
  <si>
    <t>Figures 4a-4c</t>
  </si>
  <si>
    <t>Figure 5a</t>
  </si>
  <si>
    <t>Figure 5b</t>
  </si>
  <si>
    <t>Figure 6a</t>
  </si>
  <si>
    <t>Figure 7a</t>
  </si>
  <si>
    <t>Figure 8a</t>
  </si>
  <si>
    <t>Reason for Overnight Trip in Northern Ireland within Local Government District (3 year rolling average)</t>
  </si>
  <si>
    <t>Per Head</t>
  </si>
  <si>
    <t>Figures might not sum due to rounding</t>
  </si>
  <si>
    <t>World of Owls</t>
  </si>
  <si>
    <t>Kinnego Marina</t>
  </si>
  <si>
    <t>Lough Neagh Discovery Centre</t>
  </si>
  <si>
    <t>Coney Island</t>
  </si>
  <si>
    <t>Belfast Zoo</t>
  </si>
  <si>
    <t>Clonard Monastery</t>
  </si>
  <si>
    <t>Giant's Causeway World Heritage Site</t>
  </si>
  <si>
    <t>Watertop Open Farm</t>
  </si>
  <si>
    <t>Gasyard Centre</t>
  </si>
  <si>
    <t>The Higher Bridges Gallery</t>
  </si>
  <si>
    <t>Mid Antrim Museum at the Braid</t>
  </si>
  <si>
    <t>Flame Gasworks Museum</t>
  </si>
  <si>
    <t>The Lodge Studio</t>
  </si>
  <si>
    <t>The Saint Patrick Centre</t>
  </si>
  <si>
    <t>Nendrum Monastic Site</t>
  </si>
  <si>
    <t>Source: Tourism Northern Ireland</t>
  </si>
  <si>
    <t>* Please note data is only available for Guesthouses, Bed &amp; Breakfasts and Guest Accommodation for the years 2013, 2014 due to a change in sampling methodology</t>
  </si>
  <si>
    <t>Visitor Attraction</t>
  </si>
  <si>
    <t>Local Government District</t>
  </si>
  <si>
    <t>Local Government Districts (Northern Ireland)</t>
  </si>
  <si>
    <t>2011-2013</t>
  </si>
  <si>
    <t>Period (3 year average)</t>
  </si>
  <si>
    <t>Year</t>
  </si>
  <si>
    <t xml:space="preserve">Tables: </t>
  </si>
  <si>
    <t xml:space="preserve">Figures in Report: </t>
  </si>
  <si>
    <t>% of NI</t>
  </si>
  <si>
    <t>ships</t>
  </si>
  <si>
    <t>onboard</t>
  </si>
  <si>
    <t>2.    The production of tourism statistics is conducted in line with the UK Statistics Authority Code of Practice for Official Statistics. This means that the statistics</t>
  </si>
  <si>
    <t>8.    Tourism estimates are designed to provide timely data on tourism activity in Northern Ireland. The estimates may be subject to revision due to improvements to the survey/analysis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An overview and explanation of any resultant breaks and the implications can be found at this link .</t>
  </si>
  <si>
    <t>9.    While the statistics are produced in as timely a way as possible, it is realised that early indicators would be useful. Early tourism indicators are published at this link and are updated monthly.</t>
  </si>
  <si>
    <t>11. This report includes estimates from Census of Employment on the number of jobs in ‘tourism characteristic industries’. The latest tourism characteristic industries breakdown available is for 2013 as the Census of Employment is carried out every two years. More information on the Census of Employment and the associated methodology can be accessed at this link .</t>
  </si>
  <si>
    <t>10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in 2014 stands at +/- 7% for the year (associated expenditure at +/- 11%). Note: based on the survey design confidence intervals for domestic tourism trips stands at +/-10% and external trips at +/-5%.  Information on confidence intervals in Northern Ireland tourism statistics can be accessed at this link.</t>
  </si>
  <si>
    <t>3.    The measures reported in this report are the primary means of monitoring progress towards Programme for Government (PfG) targets related to tourism. These aimed to increase visitor numbers to 4.2 million and tourist revenue to £676 million by December 2014. PfG targets relate to all overnight trips in Northern Ireland including people from (i) Great Britain (ii) the Republic of Ireland (iii) outside the UK and Republic of Ireland and (iv) Northern Ireland taking overnight trips within NI. The published tourism estimates indicate that both sets of targets for 2014 have been met.</t>
  </si>
  <si>
    <t>4.    NISRA uses the Survey of Overseas Travellers run by Fáilte Ireland to gain information on the overnight trips to Northern Ireland who exit through Republic of Ireland ports. Limited information on Northern Ireland overnight trips is also now collected through a separate survey carried out by Central Statistics Office Ireland. NISRA is undertaking research to assess how the two sources could be used together in the future. NISRA aims to publish the results of this research in summer 2015.</t>
  </si>
  <si>
    <t>5.    The 2014 Northern Ireland tourism statistics showed there were 4.5 million overnight trips, this figure is lower than the ‘all LGD’ total (4.6 million). The LGD figure is higher as someone may spend time in various locations during the one overnight trip to NI. For example, if someone stayed two nights in Belfast followed by three nights in the Causeway Coast and Glens, this would be counted as one trip to Northern Ireland in the annual estimates and one trip to Belfast and one to Causeway Coast and Glens (two trips) in the LGD breakdown.</t>
  </si>
  <si>
    <t>6.    NISRA uses the Northern Ireland Passenger Survey to apportion the Survey of Overseas Travellers (background note 4) by Local Government District. Similarly, it uses the Continuous Household Survey to apportion the Household Travel Survey results (the HTS is carried out by Central Statistics Office to gather information on Republic of Ireland residents who overnight in Northern Ireland). The Reason for Visit results for each of these sources was applied to each of these LGD estimates.</t>
  </si>
  <si>
    <t>7.    Due to the nature of household surveys in Northern Ireland, users should be aware that statistics on overnight trips in Northern Ireland of Northern Ireland residents aged under 16 are excluded.</t>
  </si>
  <si>
    <t>12.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 – statistics from these visits are not included in this report due to data availability issues.</t>
  </si>
  <si>
    <t>13.    Follow NISRA on Twitter and Facebook.</t>
  </si>
  <si>
    <t>DfE Communications Office</t>
  </si>
  <si>
    <t>pressoffice@economy-ni.gov.uk</t>
  </si>
  <si>
    <r>
      <t>Telephone:</t>
    </r>
    <r>
      <rPr>
        <b/>
        <sz val="12"/>
        <color theme="1"/>
        <rFont val="Arial"/>
        <family val="2"/>
      </rPr>
      <t xml:space="preserve"> </t>
    </r>
    <r>
      <rPr>
        <b/>
        <sz val="14"/>
        <color theme="1"/>
        <rFont val="Arial"/>
        <family val="2"/>
      </rPr>
      <t xml:space="preserve"> </t>
    </r>
    <r>
      <rPr>
        <sz val="14"/>
        <color theme="1"/>
        <rFont val="Arial"/>
        <family val="2"/>
      </rPr>
      <t>028 9052 9604</t>
    </r>
  </si>
  <si>
    <t>Clementsmount Fun Farm</t>
  </si>
  <si>
    <t>Armagh Roman Catholic Cathedral</t>
  </si>
  <si>
    <t>Brownlow House</t>
  </si>
  <si>
    <t>Milford House Collection</t>
  </si>
  <si>
    <t>Belfast Exposed Gallery</t>
  </si>
  <si>
    <t>Cave Hill Country Park</t>
  </si>
  <si>
    <t>Linen Hall Library</t>
  </si>
  <si>
    <t>Lisnabreeny</t>
  </si>
  <si>
    <t>Naughton Gallery at Queens</t>
  </si>
  <si>
    <t>Redburn Country Park</t>
  </si>
  <si>
    <t>Royal Ulster Rifles Museum</t>
  </si>
  <si>
    <t>RSPB Seabird Centre</t>
  </si>
  <si>
    <t>W5</t>
  </si>
  <si>
    <t>Carrick-a-Rede Rope Bridge</t>
  </si>
  <si>
    <t>Dunluce Castle</t>
  </si>
  <si>
    <t>Green Lane Museum</t>
  </si>
  <si>
    <t>Movanagher Fish Farm</t>
  </si>
  <si>
    <t>Portstewart Strand</t>
  </si>
  <si>
    <t>Derry Blue Badge Guide</t>
  </si>
  <si>
    <t>The Guildhall</t>
  </si>
  <si>
    <t>Verbal Arts Centre</t>
  </si>
  <si>
    <t>Crom Estate Guided Wildlife Walks</t>
  </si>
  <si>
    <t>Devenish Island Monastic Site</t>
  </si>
  <si>
    <t>Florence Court</t>
  </si>
  <si>
    <t>Spruce Meadows Activity Farm</t>
  </si>
  <si>
    <t>Larne Museum</t>
  </si>
  <si>
    <t>Seaview Heritage Glenarm</t>
  </si>
  <si>
    <t>Annaginny Open Farm</t>
  </si>
  <si>
    <t>Grant Ancestral House</t>
  </si>
  <si>
    <t>The Bog Museum</t>
  </si>
  <si>
    <t>Dundrum Castle</t>
  </si>
  <si>
    <t>Kilbroney Park</t>
  </si>
  <si>
    <t>Ballycopeland Windmill</t>
  </si>
  <si>
    <t>Crawfordsburn Country Park</t>
  </si>
  <si>
    <t>Portaferry Visitor Information Centre</t>
  </si>
  <si>
    <t xml:space="preserve">Ards and North Down </t>
  </si>
  <si>
    <t>Armagh City, Banbridge and Craigavon</t>
  </si>
  <si>
    <t>Derry City and Strabane</t>
  </si>
  <si>
    <t>* Sample size too small to provide a reliable estimate.</t>
  </si>
  <si>
    <t>Ards and North Down</t>
  </si>
  <si>
    <t>2013-2015</t>
  </si>
  <si>
    <t>Armagh City, Banbridge &amp; Craigavon</t>
  </si>
  <si>
    <t>Derry City &amp; Strabane</t>
  </si>
  <si>
    <t>Ards &amp; North Down</t>
  </si>
  <si>
    <t>Expenditure (£M)</t>
  </si>
  <si>
    <t>NI Average</t>
  </si>
  <si>
    <t>Lisburn &amp; Castlereagh sample size too small to provide a reliable estimate.</t>
  </si>
  <si>
    <t xml:space="preserve">Armagh City, Banbridge &amp; Craigavon </t>
  </si>
  <si>
    <t>Table 15 Trips per capita (Trips/NI Population)</t>
  </si>
  <si>
    <t xml:space="preserve">(3) Figures for population projections are from the Northern Ireland Statistics and Research Agency. They are based on 2014 results. Information can be found at http://www.nisra.gov.uk/demography/default.asp47.htm </t>
  </si>
  <si>
    <t>Per capita calculation (Trips/ NI population)</t>
  </si>
  <si>
    <t>Table 15</t>
  </si>
  <si>
    <t>2012-2014</t>
  </si>
  <si>
    <t>2011-2016</t>
  </si>
  <si>
    <t>Yes</t>
  </si>
  <si>
    <t>Jim McColgan</t>
  </si>
  <si>
    <t>tourismstatistics@nisra.gov.uk</t>
  </si>
  <si>
    <t>Colby House</t>
  </si>
  <si>
    <t>Stranmillis Court</t>
  </si>
  <si>
    <t>BT9 5RR</t>
  </si>
  <si>
    <t>NISRA</t>
  </si>
  <si>
    <t xml:space="preserve">Tourism Statistics Branch  </t>
  </si>
  <si>
    <t>Estimated Ovenight Trips, Nights, Spend by Overnight Trips by Local Government District, 2016</t>
  </si>
  <si>
    <t>Estimated number of Overnight Trips in NI by Local Government District, 2011-2016</t>
  </si>
  <si>
    <t>Estimated number of Nights spent on Overnight Trips in NI by Local Government District, 2011-2016</t>
  </si>
  <si>
    <t>Estimated Spend (£) during Overnight Trips in NI by Local Government District, 2011-2016</t>
  </si>
  <si>
    <t>Estimated average Overnight Trips in Northern Ireland by Reason for Visit and Local Government District, 2011-2016</t>
  </si>
  <si>
    <t>Estimated average Overnight Trips in Northern Ireland by Place of Origin and Local Government District, 2011-2016</t>
  </si>
  <si>
    <t>Accommodation Stock by Local Government District, 2011-2016</t>
  </si>
  <si>
    <t>Hotel Occupancy Rates by Local Government District, 2011-2016</t>
  </si>
  <si>
    <t>Bed &amp; Breakfast, Guesthouses and Guest Accommodation occupancy rates by Local Government District, 2013-2016</t>
  </si>
  <si>
    <t>Self-Catering unit occupancy rates by Local Government District, 2011-2016</t>
  </si>
  <si>
    <t>Trips per capita (Trips/NI Population), 2016</t>
  </si>
  <si>
    <t>Overnight Trips by Local Government District, 2016</t>
  </si>
  <si>
    <t>Map of 2016 overnight trips by Local Government District</t>
  </si>
  <si>
    <t>Overnight Trips per head of the population, 2016</t>
  </si>
  <si>
    <t>Expenditure (£) on Overnight Trips by Local Government District, 2016</t>
  </si>
  <si>
    <t>Map of expenditure on Overnight Trips by Local Government District, 2016</t>
  </si>
  <si>
    <t>Top 10 Visitor Attractions, 2016</t>
  </si>
  <si>
    <t>Total cruise ship numbers and passengers onboard docking at NI ports (2011-2016)</t>
  </si>
  <si>
    <t>2014-2016</t>
  </si>
  <si>
    <t>Table 11 Accommodation Stock by Local Government District, 2011-2016</t>
  </si>
  <si>
    <t xml:space="preserve">Source: Northern Ireland Hotel Occupancy Survey, NISRA </t>
  </si>
  <si>
    <t xml:space="preserve">Source: Northern Ireland Bed &amp; Breakfast, Guest Houseand Guest Accommodation Survey, NISRA </t>
  </si>
  <si>
    <t>Table 13 Bed &amp; Breakfast, Guesthouses and Guest Accommodation Occupancy Rates by Local Government District, 2013 - 2016</t>
  </si>
  <si>
    <t>Table 8 Number of Visitor Attractions and  their visitors by Local Government District, 2011-2016</t>
  </si>
  <si>
    <t>Ballyrobert Cottage Garden and Nursery</t>
  </si>
  <si>
    <t>Pattersons Spade Mill</t>
  </si>
  <si>
    <t>Sentry Hill Historic House &amp; Visitor Centre</t>
  </si>
  <si>
    <t>Whitehead Excursion Station</t>
  </si>
  <si>
    <t>Pogue's Entry Historical Cottage</t>
  </si>
  <si>
    <t>Richardson's Walled Garden at Greenmount</t>
  </si>
  <si>
    <t>Greenmount Nature Trail</t>
  </si>
  <si>
    <t>Shanes Castle</t>
  </si>
  <si>
    <t>Museum at The Mill</t>
  </si>
  <si>
    <t>Avalon Guitar Factory</t>
  </si>
  <si>
    <t>Mount Stewart House &amp; Gardens</t>
  </si>
  <si>
    <t>Ulster Folk &amp; Transport Museum</t>
  </si>
  <si>
    <t>Tower House &amp; Visitor Information Centre</t>
  </si>
  <si>
    <t>The Lookout Mountstewart</t>
  </si>
  <si>
    <t>Drumawhey Junction Miniature Railway</t>
  </si>
  <si>
    <t>Grey Point Fort</t>
  </si>
  <si>
    <t>Bronte Interpretive Centre</t>
  </si>
  <si>
    <t>Cardinal Tomas Ó Fiaich Memorial Library And Archive</t>
  </si>
  <si>
    <t>Portmore Lough &amp; Nature Reserve</t>
  </si>
  <si>
    <t>Tannaghmore Gardens &amp; Rare Breeds Animal Farm</t>
  </si>
  <si>
    <t>FE McWilliam Gallery/Studio (inc TIC)</t>
  </si>
  <si>
    <t>St. Patricks Cathedral</t>
  </si>
  <si>
    <t>The Navan Centre &amp; Fort</t>
  </si>
  <si>
    <t>Lurgan Park</t>
  </si>
  <si>
    <t>No 5 Vicars Hill</t>
  </si>
  <si>
    <t>Sloan's House Museum of Orange Heritage</t>
  </si>
  <si>
    <t>William McCrum Park - Home of the Penalty Kick</t>
  </si>
  <si>
    <t>Tommy Makem Arts &amp; Community Centre</t>
  </si>
  <si>
    <t>Belfast Cathedral</t>
  </si>
  <si>
    <t>Belfast Lough RSPB Reserve</t>
  </si>
  <si>
    <t>Clifton House Heritage Centre</t>
  </si>
  <si>
    <t>Divis &amp; Black Mountain Visitor Centre</t>
  </si>
  <si>
    <t>Graymount House</t>
  </si>
  <si>
    <t>Lagan Valley Regional Park (inc Lagan Towpath)</t>
  </si>
  <si>
    <t>Malone House</t>
  </si>
  <si>
    <t>Minnowburn</t>
  </si>
  <si>
    <t>Museum of Orange Heritage</t>
  </si>
  <si>
    <t>Northern Ireland War Museum</t>
  </si>
  <si>
    <t>Public Record Office</t>
  </si>
  <si>
    <t>Sir Thomas &amp; Lady Dixon Park</t>
  </si>
  <si>
    <t>T13</t>
  </si>
  <si>
    <t>The MAC</t>
  </si>
  <si>
    <t>Ulster Scots Visitor Information Centre</t>
  </si>
  <si>
    <t>Belfast Castle - Includes Cavehill visitor centre and Belfast Castle Estate</t>
  </si>
  <si>
    <t>Ballymoney Museum</t>
  </si>
  <si>
    <t>Benone Beach</t>
  </si>
  <si>
    <t>Causeway Coast Discovery Centre</t>
  </si>
  <si>
    <t>Kebble &amp; Kinramer National Nature Reserve</t>
  </si>
  <si>
    <t>Rathlin Island Boathouse Visitors Centre</t>
  </si>
  <si>
    <t>Roe Valley Arts &amp; Cultural Centre</t>
  </si>
  <si>
    <t>RSPB Seabird Centre Rathlin Island</t>
  </si>
  <si>
    <t>The McDonnell Trail Centre</t>
  </si>
  <si>
    <t>Centre for Contemporary Art (CCA)</t>
  </si>
  <si>
    <t>Creggan Country Park</t>
  </si>
  <si>
    <t>Cultúrlann Uí Chanáin</t>
  </si>
  <si>
    <t>First Derry Presbyterian Church and the Blue Coat School Visitor Centre</t>
  </si>
  <si>
    <t>Oakfire Adventures</t>
  </si>
  <si>
    <t>Siege Museum</t>
  </si>
  <si>
    <t>The Church of Jesus Christ of Latter Day Saints</t>
  </si>
  <si>
    <t>The Tower Museum</t>
  </si>
  <si>
    <t>The Wilson Ancestral Home</t>
  </si>
  <si>
    <t>Void Art Gallery</t>
  </si>
  <si>
    <t>Aughakillymaude Mummers Centre</t>
  </si>
  <si>
    <t>Castle Archdale Country Park</t>
  </si>
  <si>
    <t>Dún Uladh Heritage Centre</t>
  </si>
  <si>
    <t>Seskinore Forest Park</t>
  </si>
  <si>
    <t>The Mellon Centre for Migration Studies</t>
  </si>
  <si>
    <t>Marble Arch Caves Global Geopark</t>
  </si>
  <si>
    <t>Clip 'n Climb</t>
  </si>
  <si>
    <t>Coca-Cola Visitor Experience</t>
  </si>
  <si>
    <t>Hillsborough Castle</t>
  </si>
  <si>
    <t>Hillsborough Courthouse</t>
  </si>
  <si>
    <t>Lisburn Bowl</t>
  </si>
  <si>
    <t>Slievenacloy Nature Reserve</t>
  </si>
  <si>
    <t>Streamvale Open Farm</t>
  </si>
  <si>
    <t>Carnfunnock Country Park</t>
  </si>
  <si>
    <t>Glenarm Castle Estate and Walled Gardens</t>
  </si>
  <si>
    <t>Peoples Park</t>
  </si>
  <si>
    <t>Slemish Mountain</t>
  </si>
  <si>
    <t>St Nicholas' Church, Carrickfergus</t>
  </si>
  <si>
    <t>The Gobbins Visitor Centre</t>
  </si>
  <si>
    <t>The Steensons Jewellery Workshop</t>
  </si>
  <si>
    <t>Ardboe Old Cross</t>
  </si>
  <si>
    <t>Ballyronan Marina</t>
  </si>
  <si>
    <t>Ballyscullion Park</t>
  </si>
  <si>
    <t>Beaghmore Stone Circle</t>
  </si>
  <si>
    <t>Castlecaulfield Castle</t>
  </si>
  <si>
    <t>Davagh Forest Park</t>
  </si>
  <si>
    <t>Davagh Pump Track</t>
  </si>
  <si>
    <t>Donaghmore Heritage Centre</t>
  </si>
  <si>
    <t>Dunnamore Riverside Walkway</t>
  </si>
  <si>
    <t>Errigal Keerogue Cross</t>
  </si>
  <si>
    <t>Kinturk Cultural Centre</t>
  </si>
  <si>
    <t>Knockmany Passage Tomb</t>
  </si>
  <si>
    <t>Lough Fea</t>
  </si>
  <si>
    <t>Manor Park</t>
  </si>
  <si>
    <t>Roughan Castle</t>
  </si>
  <si>
    <t>Roundlake</t>
  </si>
  <si>
    <t>Seamus Heaney Home Place</t>
  </si>
  <si>
    <t>Springhill House</t>
  </si>
  <si>
    <t>St Patricks Chair &amp; Well</t>
  </si>
  <si>
    <t>The Garden Corner</t>
  </si>
  <si>
    <t>Tirkane Sweathouse</t>
  </si>
  <si>
    <t>Todds Leap Activity Centre</t>
  </si>
  <si>
    <t>Tullahogue Fort</t>
  </si>
  <si>
    <t>Wellbrook Beetling Mill</t>
  </si>
  <si>
    <t>Audleys Castle</t>
  </si>
  <si>
    <t>Castle Ward House &amp; Demesne</t>
  </si>
  <si>
    <t>Down Cathedral and Saint Patrick's Grave</t>
  </si>
  <si>
    <t>Down County Museum</t>
  </si>
  <si>
    <t>Downpatrick &amp; Co Down Railway Society</t>
  </si>
  <si>
    <t>Fort Evergreen</t>
  </si>
  <si>
    <t>Greencastle Royal Castle</t>
  </si>
  <si>
    <t>Mourne Textiles &amp; Loom Weaving Workshop</t>
  </si>
  <si>
    <t>Newry &amp; Mourne Museum</t>
  </si>
  <si>
    <t>Rowallane Garden</t>
  </si>
  <si>
    <t>Seascope Lobster Hatchery and Marine Research Centre</t>
  </si>
  <si>
    <t>Timpany Nurseries and Gardens</t>
  </si>
  <si>
    <t>Tropicana Outdoor Heated Fun Pool</t>
  </si>
  <si>
    <t>Slieve Gullion Forest Park*</t>
  </si>
  <si>
    <t>Table 9 Visitor Attractions and their number of visitors by Local Government District 2011-2016</t>
  </si>
  <si>
    <t>―</t>
  </si>
  <si>
    <t>Figure 6a: Top 10 Visitor Attractions*, 2016</t>
  </si>
  <si>
    <t>Figure 8a: Total cruise ship numbers and passengers onboard docking at NI ports (2011-2016)</t>
  </si>
  <si>
    <t>Change 2013-2015</t>
  </si>
  <si>
    <t>Table 7 Northern Ireland Employee Jobs^ by Local Government District, 2011,2013,2015</t>
  </si>
  <si>
    <t>Source : NI Census of Employment, September 2015</t>
  </si>
  <si>
    <t>Mid &amp; East    Antrim</t>
  </si>
  <si>
    <t>Newry, Mourne    &amp; Down</t>
  </si>
  <si>
    <t xml:space="preserve">   Causeway    Coast &amp; Glens </t>
  </si>
  <si>
    <t>Figure 7a: Employee Jobs in Tourism Characteristic Industries in Local Government Districts 2015</t>
  </si>
  <si>
    <t>Employee Jobs in Tourism Characteristic Industries in Local Government Districts 2015</t>
  </si>
  <si>
    <t>Northern Ireland Employee Jobs by Local Government District, 2011, 2013, 2015</t>
  </si>
  <si>
    <t>Number of Visitor Attractions and  their visitors by Local Government District, 2011-2016</t>
  </si>
  <si>
    <t>Visitor Attractions and their number of visitors by Local Government District 2016</t>
  </si>
  <si>
    <t>1.    This report presents a summary of tourism statistics by Local Government Districts (LGD). Tourism data is derived from a variety of sources, more information on these sources can also be found at this link. Information on the data quality, revisions can be accessed at this link</t>
  </si>
  <si>
    <t>Table 14 Self-Catering unit Occupancy Rates by Local Government District, 2011-2016</t>
  </si>
  <si>
    <t>Data correct as at 06/07/2017</t>
  </si>
  <si>
    <t>Figure 5a: Number of Rooms available in Licensed Accommodation by Accommodation Type and Local Government District, 2016</t>
  </si>
  <si>
    <t>Number of Rooms available in Licensed Accommodation by Accommodation Type and Local Government District, 2016</t>
  </si>
  <si>
    <t>Rooms Sold in Northern Ireland Hotels by Local Government District, 2016</t>
  </si>
  <si>
    <t>Other (5,100)</t>
  </si>
  <si>
    <t>Self Catering (6,849)</t>
  </si>
  <si>
    <t>Bed&amp;Breakfasts, Guesthouses and Guest Accommodation (3,158)</t>
  </si>
  <si>
    <t>Hotel (7,916)</t>
  </si>
  <si>
    <t>Belfast (6,430)</t>
  </si>
  <si>
    <t>Causeway Coast and Glens (5,358)</t>
  </si>
  <si>
    <t>Derry City and Strabane (1,767)</t>
  </si>
  <si>
    <t>Antrim and Newtownabbey (2,430)</t>
  </si>
  <si>
    <t>Newry, Mourne and Down (1,848)</t>
  </si>
  <si>
    <t>Mid and East Antrim (980)</t>
  </si>
  <si>
    <t>Fermanagh and Omagh (1,793)</t>
  </si>
  <si>
    <t>Ards and North Down (900)</t>
  </si>
  <si>
    <t>Lisburn and Castlereagh (475)</t>
  </si>
  <si>
    <t>Mid Ulster (535)</t>
  </si>
  <si>
    <t>Armagh City, Banbridge and Craigavon (507)</t>
  </si>
  <si>
    <t>Rooms Sold</t>
  </si>
  <si>
    <t>Table 12a</t>
  </si>
  <si>
    <t>Table 12b</t>
  </si>
  <si>
    <t>Hotel Rooms and Beds Sold by Local Government District 2011 - 2016</t>
  </si>
  <si>
    <t>Contents</t>
  </si>
  <si>
    <t>Table 12a Hotel Occupancy Rates by Local Government District, 2011-2016</t>
  </si>
  <si>
    <t>Table 12b Hotel Rooms and Beds Sold by Local Government District, 2011-2016</t>
  </si>
  <si>
    <t>Figure 5b Rooms Sold in Northern Ireland Hotels, 2016</t>
  </si>
  <si>
    <t>Table 1 Estimated overnight Trips, Nights and Expenditure by Local Government District, 2016</t>
  </si>
  <si>
    <t>Table 2 Estimated number of Overnight Trips in NI by Local Government District, 2011-2016</t>
  </si>
  <si>
    <t>Table 3 Estimated number of Nights spent on Overnight Trips in NI by Local Government District, 2011-2016</t>
  </si>
  <si>
    <t>Table 4 Estimated Spend (£) during Overnight Trips in NI by Local Government District, 2011-2016</t>
  </si>
  <si>
    <r>
      <t xml:space="preserve">Table 6 Estimated average Overnight Trips in Northern Ireland by Place of Origin and Local Government District, </t>
    </r>
    <r>
      <rPr>
        <b/>
        <sz val="12"/>
        <color rgb="FFFF0000"/>
        <rFont val="Arial"/>
        <family val="2"/>
      </rPr>
      <t>3-year average (2011-2013, 2014-2016)</t>
    </r>
  </si>
  <si>
    <r>
      <t>Table 5 Estimated average Overnight Trips in Northern Ireland by Reason for Visit and Local Government District,</t>
    </r>
    <r>
      <rPr>
        <b/>
        <sz val="12"/>
        <color rgb="FFFF0000"/>
        <rFont val="Arial"/>
        <family val="2"/>
      </rPr>
      <t xml:space="preserve"> 3-year average (2011-2013, 2014-2016)</t>
    </r>
  </si>
  <si>
    <t>Other (including RoI)</t>
  </si>
  <si>
    <t>Figure 1a Overnight Trips by Local Government District (thousands), 2016</t>
  </si>
  <si>
    <t>Trips (2016)</t>
  </si>
  <si>
    <t>Figure 3a Expenditure (£ million) on Overnight Trips by Local Government District, 2016</t>
  </si>
  <si>
    <t>Figures 4a-c: Reason for Overnight Trip in Northern Ireland within Local Government District (3 year rolling average 2014-2016)</t>
  </si>
  <si>
    <t>Figure 1b Map of 2016 overnight trips by Local Government District</t>
  </si>
  <si>
    <t>Figure 3b Map of expenditure on Overnight Trips by Local Government District, 2016</t>
  </si>
  <si>
    <t>Figure 2a Overnight Trips per head of the population, 2016</t>
  </si>
  <si>
    <t xml:space="preserve">**figures based on estimates </t>
  </si>
  <si>
    <t>Population projection for areas within NI (based on 2016)</t>
  </si>
  <si>
    <t>Irish Linen Centre &amp; Lisburn Museum</t>
  </si>
  <si>
    <t xml:space="preserve">* The figure for Slieve Gullion Forest Park was subsequently revised. Therefore the number of visitors presented herein differs from the number of visitors in the Annual Visitor Attraction Survey </t>
  </si>
  <si>
    <t xml:space="preserve"> </t>
  </si>
  <si>
    <t>Beds Sold</t>
  </si>
  <si>
    <t>Passengers &amp; Crew</t>
  </si>
  <si>
    <t>Table 10 Number of Cruise Ships and potential passengers &amp; crew onboard docking in Belfast, Londonderry and Other ports 2011-2016</t>
  </si>
  <si>
    <t>Number of Cruise Ships and potential passengers &amp; crew onboard docking in Belfast and Londonderry 2011-2016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</si>
</sst>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
  </numFmts>
  <fonts count="5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sz val="14"/>
      <name val="Arial"/>
      <family val="2"/>
    </font>
    <font>
      <b/>
      <sz val="14"/>
      <color indexed="18"/>
      <name val="Arial"/>
      <family val="2"/>
    </font>
    <font>
      <sz val="14"/>
      <color indexed="18"/>
      <name val="Arial"/>
      <family val="2"/>
    </font>
    <font>
      <u/>
      <sz val="11"/>
      <color theme="10"/>
      <name val="Calibri"/>
      <family val="2"/>
    </font>
    <font>
      <sz val="14"/>
      <color theme="1"/>
      <name val="Arial"/>
      <family val="2"/>
    </font>
    <font>
      <u/>
      <sz val="14"/>
      <name val="Arial"/>
      <family val="2"/>
    </font>
    <font>
      <b/>
      <sz val="14"/>
      <color theme="1"/>
      <name val="Arial"/>
      <family val="2"/>
    </font>
    <font>
      <b/>
      <u/>
      <sz val="14"/>
      <name val="Arial"/>
      <family val="2"/>
    </font>
    <font>
      <u/>
      <sz val="10"/>
      <color indexed="12"/>
      <name val="Arial"/>
      <family val="2"/>
    </font>
    <font>
      <b/>
      <u/>
      <sz val="12"/>
      <color theme="10"/>
      <name val="Arial"/>
      <family val="2"/>
    </font>
    <font>
      <sz val="12"/>
      <color theme="1"/>
      <name val="Arial"/>
      <family val="2"/>
    </font>
    <font>
      <b/>
      <sz val="12"/>
      <color theme="1"/>
      <name val="Arial"/>
      <family val="2"/>
    </font>
    <font>
      <i/>
      <sz val="12"/>
      <color theme="1"/>
      <name val="Arial"/>
      <family val="2"/>
    </font>
    <font>
      <i/>
      <sz val="10"/>
      <color theme="1"/>
      <name val="Arial"/>
      <family val="2"/>
    </font>
    <font>
      <i/>
      <sz val="10"/>
      <color rgb="FF000000"/>
      <name val="Arial"/>
      <family val="2"/>
    </font>
    <font>
      <b/>
      <sz val="13"/>
      <color theme="1"/>
      <name val="Arial"/>
      <family val="2"/>
    </font>
    <font>
      <sz val="12"/>
      <color rgb="FF000000"/>
      <name val="Arial"/>
      <family val="2"/>
    </font>
    <font>
      <b/>
      <sz val="12"/>
      <color rgb="FF000000"/>
      <name val="Arial"/>
      <family val="2"/>
    </font>
    <font>
      <u/>
      <sz val="12"/>
      <color theme="10"/>
      <name val="Arial"/>
      <family val="2"/>
    </font>
    <font>
      <sz val="10"/>
      <color theme="1"/>
      <name val="Arial"/>
      <family val="2"/>
    </font>
    <font>
      <b/>
      <sz val="12"/>
      <color rgb="FFFF0000"/>
      <name val="Arial"/>
      <family val="2"/>
    </font>
    <font>
      <b/>
      <sz val="10"/>
      <name val="Arial"/>
      <family val="2"/>
    </font>
    <font>
      <b/>
      <sz val="10"/>
      <color indexed="8"/>
      <name val="Arial"/>
      <family val="2"/>
    </font>
    <font>
      <i/>
      <sz val="12"/>
      <color rgb="FF000000"/>
      <name val="Arial"/>
      <family val="2"/>
    </font>
    <font>
      <b/>
      <sz val="14"/>
      <color rgb="FF000000"/>
      <name val="Arial"/>
      <family val="2"/>
    </font>
    <font>
      <b/>
      <i/>
      <sz val="12"/>
      <color rgb="FF000000"/>
      <name val="Arial"/>
      <family val="2"/>
    </font>
    <font>
      <sz val="12"/>
      <color indexed="8"/>
      <name val="Arial"/>
      <family val="2"/>
    </font>
    <font>
      <b/>
      <sz val="12"/>
      <color indexed="8"/>
      <name val="Arial"/>
      <family val="2"/>
    </font>
    <font>
      <b/>
      <sz val="12"/>
      <name val="Arial"/>
      <family val="2"/>
    </font>
    <font>
      <sz val="11"/>
      <color rgb="FF000000"/>
      <name val="Arial"/>
      <family val="2"/>
    </font>
    <font>
      <b/>
      <sz val="11"/>
      <color rgb="FF000000"/>
      <name val="Arial"/>
      <family val="2"/>
    </font>
    <font>
      <b/>
      <sz val="11"/>
      <color theme="1"/>
      <name val="Calibri"/>
      <family val="2"/>
      <scheme val="minor"/>
    </font>
    <font>
      <sz val="11"/>
      <color theme="1"/>
      <name val="Arial"/>
      <family val="2"/>
    </font>
    <font>
      <b/>
      <sz val="11"/>
      <color theme="1"/>
      <name val="Arial"/>
      <family val="2"/>
    </font>
    <font>
      <b/>
      <sz val="12"/>
      <color theme="1"/>
      <name val="Calibri"/>
      <family val="2"/>
      <scheme val="minor"/>
    </font>
    <font>
      <sz val="12"/>
      <name val="Arial"/>
      <family val="2"/>
    </font>
    <font>
      <u/>
      <sz val="14"/>
      <color theme="10"/>
      <name val="Arial"/>
      <family val="2"/>
    </font>
    <font>
      <b/>
      <sz val="12"/>
      <color theme="3" tint="0.39997558519241921"/>
      <name val="Arial"/>
      <family val="2"/>
    </font>
    <font>
      <sz val="10"/>
      <color theme="1"/>
      <name val="Calibri"/>
      <family val="2"/>
    </font>
    <font>
      <sz val="8"/>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4">
    <border>
      <left/>
      <right/>
      <top/>
      <bottom/>
      <diagonal/>
    </border>
    <border>
      <left/>
      <right/>
      <top/>
      <bottom style="medium">
        <color indexed="64"/>
      </bottom>
      <diagonal/>
    </border>
    <border>
      <left/>
      <right style="mediumDashed">
        <color indexed="64"/>
      </right>
      <top/>
      <bottom style="medium">
        <color indexed="64"/>
      </bottom>
      <diagonal/>
    </border>
    <border>
      <left style="mediumDashed">
        <color indexed="64"/>
      </left>
      <right/>
      <top/>
      <bottom style="medium">
        <color indexed="64"/>
      </bottom>
      <diagonal/>
    </border>
    <border>
      <left style="medium">
        <color indexed="64"/>
      </left>
      <right/>
      <top/>
      <bottom style="medium">
        <color indexed="64"/>
      </bottom>
      <diagonal/>
    </border>
    <border>
      <left/>
      <right style="mediumDashed">
        <color indexed="64"/>
      </right>
      <top/>
      <bottom/>
      <diagonal/>
    </border>
    <border>
      <left style="mediumDashed">
        <color indexed="64"/>
      </left>
      <right/>
      <top/>
      <bottom/>
      <diagonal/>
    </border>
    <border>
      <left style="medium">
        <color indexed="64"/>
      </left>
      <right/>
      <top/>
      <bottom/>
      <diagonal/>
    </border>
    <border>
      <left/>
      <right style="mediumDashed">
        <color indexed="64"/>
      </right>
      <top style="medium">
        <color rgb="FF000000"/>
      </top>
      <bottom/>
      <diagonal/>
    </border>
    <border>
      <left style="mediumDashed">
        <color rgb="FF000000"/>
      </left>
      <right/>
      <top style="medium">
        <color rgb="FF000000"/>
      </top>
      <bottom/>
      <diagonal/>
    </border>
    <border>
      <left style="mediumDashed">
        <color indexed="64"/>
      </left>
      <right/>
      <top style="medium">
        <color rgb="FF000000"/>
      </top>
      <bottom/>
      <diagonal/>
    </border>
    <border>
      <left style="medium">
        <color indexed="64"/>
      </left>
      <right/>
      <top style="medium">
        <color rgb="FF000000"/>
      </top>
      <bottom/>
      <diagonal/>
    </border>
    <border>
      <left/>
      <right style="medium">
        <color indexed="64"/>
      </right>
      <top/>
      <bottom style="medium">
        <color indexed="64"/>
      </bottom>
      <diagonal/>
    </border>
    <border>
      <left/>
      <right style="medium">
        <color indexed="64"/>
      </right>
      <top/>
      <bottom/>
      <diagonal/>
    </border>
    <border>
      <left/>
      <right style="medium">
        <color rgb="FF000000"/>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rgb="FF000000"/>
      </right>
      <top/>
      <bottom/>
      <diagonal/>
    </border>
    <border>
      <left style="medium">
        <color auto="1"/>
      </left>
      <right style="medium">
        <color auto="1"/>
      </right>
      <top/>
      <bottom style="medium">
        <color auto="1"/>
      </bottom>
      <diagonal/>
    </border>
    <border>
      <left style="medium">
        <color indexed="64"/>
      </left>
      <right style="medium">
        <color indexed="64"/>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Dash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rgb="FF000000"/>
      </left>
      <right style="medium">
        <color indexed="64"/>
      </right>
      <top/>
      <bottom style="medium">
        <color indexed="64"/>
      </bottom>
      <diagonal/>
    </border>
    <border>
      <left style="mediumDashed">
        <color rgb="FF000000"/>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Dashed">
        <color indexed="64"/>
      </right>
      <top style="thin">
        <color indexed="64"/>
      </top>
      <bottom/>
      <diagonal/>
    </border>
    <border>
      <left style="medium">
        <color indexed="64"/>
      </left>
      <right style="thin">
        <color indexed="64"/>
      </right>
      <top/>
      <bottom/>
      <diagonal/>
    </border>
    <border>
      <left style="thin">
        <color indexed="64"/>
      </left>
      <right style="mediumDashed">
        <color indexed="64"/>
      </right>
      <top/>
      <bottom/>
      <diagonal/>
    </border>
    <border>
      <left style="medium">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medium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Dashed">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thin">
        <color indexed="64"/>
      </left>
      <right style="medium">
        <color indexed="64"/>
      </right>
      <top/>
      <bottom style="thin">
        <color indexed="64"/>
      </bottom>
      <diagonal/>
    </border>
    <border>
      <left style="mediumDashed">
        <color indexed="64"/>
      </left>
      <right/>
      <top style="medium">
        <color indexed="64"/>
      </top>
      <bottom/>
      <diagonal/>
    </border>
    <border>
      <left/>
      <right/>
      <top style="medium">
        <color rgb="FF000000"/>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Dashed">
        <color rgb="FF000000"/>
      </left>
      <right/>
      <top/>
      <bottom style="medium">
        <color indexed="64"/>
      </bottom>
      <diagonal/>
    </border>
    <border>
      <left style="mediumDashed">
        <color rgb="FF000000"/>
      </left>
      <right/>
      <top/>
      <bottom/>
      <diagonal/>
    </border>
    <border>
      <left style="mediumDashed">
        <color rgb="FF000000"/>
      </left>
      <right/>
      <top/>
      <bottom style="medium">
        <color rgb="FF000000"/>
      </bottom>
      <diagonal/>
    </border>
    <border>
      <left/>
      <right style="medium">
        <color rgb="FF000000"/>
      </right>
      <top/>
      <bottom style="medium">
        <color rgb="FF000000"/>
      </bottom>
      <diagonal/>
    </border>
    <border>
      <left/>
      <right style="mediumDashed">
        <color rgb="FF000000"/>
      </right>
      <top/>
      <bottom/>
      <diagonal/>
    </border>
    <border>
      <left/>
      <right/>
      <top/>
      <bottom style="medium">
        <color rgb="FF000000"/>
      </bottom>
      <diagonal/>
    </border>
    <border>
      <left/>
      <right style="mediumDashed">
        <color rgb="FF000000"/>
      </right>
      <top/>
      <bottom style="medium">
        <color rgb="FF000000"/>
      </bottom>
      <diagonal/>
    </border>
    <border>
      <left style="mediumDashed">
        <color rgb="FF000000"/>
      </left>
      <right/>
      <top style="medium">
        <color indexed="64"/>
      </top>
      <bottom/>
      <diagonal/>
    </border>
    <border>
      <left style="medium">
        <color indexed="64"/>
      </left>
      <right style="medium">
        <color auto="1"/>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medium">
        <color indexed="64"/>
      </right>
      <top style="mediumDash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mediumDashed">
        <color indexed="64"/>
      </left>
      <right/>
      <top style="medium">
        <color indexed="64"/>
      </top>
      <bottom style="thin">
        <color indexed="64"/>
      </bottom>
      <diagonal/>
    </border>
    <border>
      <left/>
      <right style="mediumDashed">
        <color indexed="64"/>
      </right>
      <top style="medium">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diagonal/>
    </border>
    <border>
      <left/>
      <right style="mediumDashed">
        <color indexed="64"/>
      </right>
      <top style="thin">
        <color indexed="64"/>
      </top>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
        <color auto="1"/>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medium">
        <color indexed="64"/>
      </bottom>
      <diagonal/>
    </border>
    <border>
      <left style="mediumDashed">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right style="medium">
        <color rgb="FF000000"/>
      </right>
      <top style="medium">
        <color rgb="FF000000"/>
      </top>
      <bottom/>
      <diagonal/>
    </border>
    <border>
      <left/>
      <right style="medium">
        <color rgb="FF000000"/>
      </right>
      <top/>
      <bottom style="medium">
        <color indexed="64"/>
      </bottom>
      <diagonal/>
    </border>
    <border>
      <left style="thin">
        <color indexed="64"/>
      </left>
      <right/>
      <top style="thin">
        <color indexed="64"/>
      </top>
      <bottom style="mediumDashed">
        <color indexed="64"/>
      </bottom>
      <diagonal/>
    </border>
    <border>
      <left style="mediumDashed">
        <color indexed="64"/>
      </left>
      <right/>
      <top style="thin">
        <color indexed="64"/>
      </top>
      <bottom style="medium">
        <color indexed="64"/>
      </bottom>
      <diagonal/>
    </border>
    <border>
      <left/>
      <right style="mediumDash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Dashed">
        <color indexed="64"/>
      </top>
      <bottom/>
      <diagonal/>
    </border>
    <border>
      <left style="medium">
        <color indexed="64"/>
      </left>
      <right/>
      <top style="mediumDash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s>
  <cellStyleXfs count="21">
    <xf numFmtId="0" fontId="0" fillId="0" borderId="0"/>
    <xf numFmtId="0" fontId="8" fillId="0" borderId="0"/>
    <xf numFmtId="0" fontId="13" fillId="0" borderId="0" applyNumberFormat="0" applyFill="0" applyBorder="0" applyAlignment="0" applyProtection="0">
      <alignment vertical="top"/>
      <protection locked="0"/>
    </xf>
    <xf numFmtId="0" fontId="7" fillId="0" borderId="0"/>
    <xf numFmtId="43" fontId="7" fillId="0" borderId="0" applyFont="0" applyFill="0" applyBorder="0" applyAlignment="0" applyProtection="0"/>
    <xf numFmtId="0" fontId="18" fillId="0" borderId="0" applyNumberFormat="0" applyFill="0" applyBorder="0" applyAlignment="0" applyProtection="0">
      <alignment vertical="top"/>
      <protection locked="0"/>
    </xf>
    <xf numFmtId="0" fontId="7" fillId="0" borderId="0"/>
    <xf numFmtId="0" fontId="8"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9" fontId="7" fillId="0" borderId="0" applyFont="0" applyFill="0" applyBorder="0" applyAlignment="0" applyProtection="0"/>
    <xf numFmtId="0" fontId="8" fillId="0" borderId="0"/>
  </cellStyleXfs>
  <cellXfs count="552">
    <xf numFmtId="0" fontId="0" fillId="0" borderId="0" xfId="0"/>
    <xf numFmtId="0" fontId="20" fillId="0" borderId="0" xfId="13"/>
    <xf numFmtId="0" fontId="21" fillId="0" borderId="0" xfId="13" applyFont="1"/>
    <xf numFmtId="0" fontId="20" fillId="0" borderId="0" xfId="13" applyFont="1"/>
    <xf numFmtId="14" fontId="20" fillId="0" borderId="0" xfId="13" applyNumberFormat="1"/>
    <xf numFmtId="0" fontId="22" fillId="0" borderId="0" xfId="13" applyFont="1" applyAlignment="1">
      <alignment vertical="top" wrapText="1"/>
    </xf>
    <xf numFmtId="0" fontId="23" fillId="0" borderId="0" xfId="13" applyFont="1" applyAlignment="1">
      <alignment horizontal="left" vertical="top" wrapText="1"/>
    </xf>
    <xf numFmtId="0" fontId="23" fillId="0" borderId="0" xfId="13" applyFont="1" applyAlignment="1">
      <alignment vertical="top" wrapText="1"/>
    </xf>
    <xf numFmtId="0" fontId="24" fillId="0" borderId="0" xfId="13" applyFont="1" applyFill="1" applyBorder="1"/>
    <xf numFmtId="0" fontId="25" fillId="0" borderId="0" xfId="13" applyFont="1"/>
    <xf numFmtId="9" fontId="26" fillId="0" borderId="1" xfId="13" applyNumberFormat="1" applyFont="1" applyBorder="1" applyAlignment="1">
      <alignment horizontal="right"/>
    </xf>
    <xf numFmtId="3" fontId="26" fillId="0" borderId="1" xfId="13" applyNumberFormat="1" applyFont="1" applyBorder="1" applyAlignment="1">
      <alignment horizontal="right"/>
    </xf>
    <xf numFmtId="9" fontId="26" fillId="0" borderId="2" xfId="13" applyNumberFormat="1" applyFont="1" applyBorder="1" applyAlignment="1">
      <alignment horizontal="right"/>
    </xf>
    <xf numFmtId="3" fontId="26" fillId="0" borderId="3" xfId="13" applyNumberFormat="1" applyFont="1" applyBorder="1" applyAlignment="1">
      <alignment horizontal="right"/>
    </xf>
    <xf numFmtId="0" fontId="27" fillId="0" borderId="4" xfId="13" applyFont="1" applyBorder="1"/>
    <xf numFmtId="9" fontId="26" fillId="0" borderId="0" xfId="13" applyNumberFormat="1" applyFont="1" applyAlignment="1">
      <alignment horizontal="right"/>
    </xf>
    <xf numFmtId="9" fontId="26" fillId="0" borderId="5" xfId="13" applyNumberFormat="1" applyFont="1" applyBorder="1" applyAlignment="1">
      <alignment horizontal="right"/>
    </xf>
    <xf numFmtId="3" fontId="26" fillId="0" borderId="6" xfId="13" applyNumberFormat="1" applyFont="1" applyBorder="1" applyAlignment="1">
      <alignment horizontal="right"/>
    </xf>
    <xf numFmtId="3" fontId="26" fillId="0" borderId="7" xfId="13" applyNumberFormat="1" applyFont="1" applyBorder="1" applyAlignment="1">
      <alignment horizontal="right"/>
    </xf>
    <xf numFmtId="0" fontId="27" fillId="0" borderId="7" xfId="13" applyFont="1" applyBorder="1"/>
    <xf numFmtId="0" fontId="27" fillId="0" borderId="1" xfId="13" applyFont="1" applyBorder="1" applyAlignment="1">
      <alignment horizontal="right" wrapText="1"/>
    </xf>
    <xf numFmtId="0" fontId="27" fillId="0" borderId="2" xfId="13" applyFont="1" applyBorder="1" applyAlignment="1">
      <alignment horizontal="right" wrapText="1"/>
    </xf>
    <xf numFmtId="0" fontId="27" fillId="0" borderId="3" xfId="13" applyFont="1" applyBorder="1" applyAlignment="1">
      <alignment horizontal="right" wrapText="1"/>
    </xf>
    <xf numFmtId="0" fontId="27" fillId="0" borderId="4" xfId="13" applyFont="1" applyBorder="1" applyAlignment="1">
      <alignment horizontal="right" wrapText="1"/>
    </xf>
    <xf numFmtId="0" fontId="26" fillId="0" borderId="4" xfId="13" applyFont="1" applyBorder="1" applyAlignment="1">
      <alignment wrapText="1"/>
    </xf>
    <xf numFmtId="0" fontId="26" fillId="0" borderId="11" xfId="13" applyFont="1" applyBorder="1" applyAlignment="1">
      <alignment wrapText="1"/>
    </xf>
    <xf numFmtId="0" fontId="28" fillId="0" borderId="0" xfId="2" applyFont="1" applyAlignment="1" applyProtection="1"/>
    <xf numFmtId="0" fontId="23" fillId="2" borderId="0" xfId="13" applyFont="1" applyFill="1" applyAlignment="1">
      <alignment horizontal="left" vertical="top" wrapText="1"/>
    </xf>
    <xf numFmtId="0" fontId="29" fillId="0" borderId="0" xfId="13" applyFont="1"/>
    <xf numFmtId="0" fontId="23" fillId="0" borderId="0" xfId="13" applyFont="1" applyAlignment="1">
      <alignment horizontal="left" vertical="top"/>
    </xf>
    <xf numFmtId="0" fontId="23" fillId="3" borderId="0" xfId="13" applyFont="1" applyFill="1" applyAlignment="1">
      <alignment horizontal="left" vertical="top" wrapText="1"/>
    </xf>
    <xf numFmtId="3" fontId="20" fillId="0" borderId="0" xfId="13" applyNumberFormat="1" applyFill="1"/>
    <xf numFmtId="9" fontId="26" fillId="0" borderId="12" xfId="13" applyNumberFormat="1" applyFont="1" applyBorder="1" applyAlignment="1">
      <alignment horizontal="right"/>
    </xf>
    <xf numFmtId="9" fontId="26" fillId="0" borderId="13" xfId="13" applyNumberFormat="1" applyFont="1" applyBorder="1" applyAlignment="1">
      <alignment horizontal="right"/>
    </xf>
    <xf numFmtId="9" fontId="26" fillId="0" borderId="0" xfId="13" applyNumberFormat="1" applyFont="1" applyBorder="1" applyAlignment="1">
      <alignment horizontal="right"/>
    </xf>
    <xf numFmtId="0" fontId="27" fillId="0" borderId="12" xfId="13" applyFont="1" applyBorder="1" applyAlignment="1">
      <alignment horizontal="right" wrapText="1"/>
    </xf>
    <xf numFmtId="0" fontId="20" fillId="0" borderId="0" xfId="13" applyFont="1" applyAlignment="1">
      <alignment wrapText="1"/>
    </xf>
    <xf numFmtId="0" fontId="27" fillId="0" borderId="16" xfId="13" applyFont="1" applyBorder="1" applyAlignment="1">
      <alignment wrapText="1"/>
    </xf>
    <xf numFmtId="9" fontId="0" fillId="0" borderId="0" xfId="14" applyFont="1"/>
    <xf numFmtId="3" fontId="20" fillId="0" borderId="0" xfId="13" applyNumberFormat="1"/>
    <xf numFmtId="3" fontId="20" fillId="0" borderId="13" xfId="13" applyNumberFormat="1" applyBorder="1"/>
    <xf numFmtId="3" fontId="20" fillId="0" borderId="0" xfId="13" applyNumberFormat="1" applyBorder="1"/>
    <xf numFmtId="3" fontId="20" fillId="2" borderId="0" xfId="13" applyNumberFormat="1" applyFill="1" applyBorder="1"/>
    <xf numFmtId="3" fontId="20" fillId="3" borderId="0" xfId="13" applyNumberFormat="1" applyFill="1" applyBorder="1"/>
    <xf numFmtId="0" fontId="21" fillId="0" borderId="20" xfId="13" applyFont="1" applyBorder="1" applyAlignment="1">
      <alignment horizontal="right" wrapText="1"/>
    </xf>
    <xf numFmtId="0" fontId="21" fillId="0" borderId="21" xfId="13" applyFont="1" applyBorder="1" applyAlignment="1">
      <alignment horizontal="right" wrapText="1"/>
    </xf>
    <xf numFmtId="0" fontId="21" fillId="0" borderId="22" xfId="13" applyFont="1" applyBorder="1"/>
    <xf numFmtId="0" fontId="31" fillId="4" borderId="0" xfId="9" applyFont="1" applyFill="1"/>
    <xf numFmtId="0" fontId="8" fillId="4" borderId="0" xfId="9" applyFont="1" applyFill="1"/>
    <xf numFmtId="9" fontId="27" fillId="0" borderId="12" xfId="13" applyNumberFormat="1" applyFont="1" applyBorder="1" applyAlignment="1">
      <alignment horizontal="right"/>
    </xf>
    <xf numFmtId="9" fontId="27" fillId="0" borderId="1" xfId="13" applyNumberFormat="1" applyFont="1" applyBorder="1" applyAlignment="1">
      <alignment horizontal="right"/>
    </xf>
    <xf numFmtId="9" fontId="27" fillId="0" borderId="1" xfId="13" applyNumberFormat="1" applyFont="1" applyBorder="1" applyAlignment="1">
      <alignment horizontal="right" wrapText="1"/>
    </xf>
    <xf numFmtId="9" fontId="33" fillId="0" borderId="1" xfId="13" applyNumberFormat="1" applyFont="1" applyBorder="1" applyAlignment="1">
      <alignment horizontal="right"/>
    </xf>
    <xf numFmtId="0" fontId="27" fillId="0" borderId="12" xfId="13" applyFont="1" applyBorder="1"/>
    <xf numFmtId="9" fontId="27" fillId="0" borderId="13" xfId="13" applyNumberFormat="1" applyFont="1" applyBorder="1" applyAlignment="1">
      <alignment horizontal="right"/>
    </xf>
    <xf numFmtId="9" fontId="27" fillId="0" borderId="0" xfId="13" applyNumberFormat="1" applyFont="1" applyAlignment="1">
      <alignment horizontal="right"/>
    </xf>
    <xf numFmtId="9" fontId="27" fillId="0" borderId="0" xfId="13" applyNumberFormat="1" applyFont="1" applyAlignment="1">
      <alignment horizontal="right" wrapText="1"/>
    </xf>
    <xf numFmtId="9" fontId="33" fillId="0" borderId="0" xfId="13" applyNumberFormat="1" applyFont="1" applyAlignment="1">
      <alignment horizontal="right"/>
    </xf>
    <xf numFmtId="0" fontId="27" fillId="0" borderId="13" xfId="13" applyFont="1" applyBorder="1"/>
    <xf numFmtId="0" fontId="33" fillId="0" borderId="0" xfId="13" applyFont="1" applyAlignment="1">
      <alignment horizontal="right"/>
    </xf>
    <xf numFmtId="3" fontId="27" fillId="0" borderId="12" xfId="13" applyNumberFormat="1" applyFont="1" applyBorder="1" applyAlignment="1">
      <alignment horizontal="right"/>
    </xf>
    <xf numFmtId="3" fontId="27" fillId="0" borderId="1" xfId="13" applyNumberFormat="1" applyFont="1" applyBorder="1" applyAlignment="1">
      <alignment horizontal="right"/>
    </xf>
    <xf numFmtId="3" fontId="27" fillId="0" borderId="1" xfId="13" applyNumberFormat="1" applyFont="1" applyBorder="1" applyAlignment="1">
      <alignment horizontal="right" wrapText="1"/>
    </xf>
    <xf numFmtId="3" fontId="33" fillId="0" borderId="1" xfId="13" applyNumberFormat="1" applyFont="1" applyBorder="1" applyAlignment="1">
      <alignment horizontal="right"/>
    </xf>
    <xf numFmtId="3" fontId="27" fillId="0" borderId="13" xfId="13" applyNumberFormat="1" applyFont="1" applyBorder="1" applyAlignment="1">
      <alignment horizontal="right"/>
    </xf>
    <xf numFmtId="3" fontId="27" fillId="0" borderId="0" xfId="13" applyNumberFormat="1" applyFont="1" applyAlignment="1">
      <alignment horizontal="right"/>
    </xf>
    <xf numFmtId="3" fontId="27" fillId="0" borderId="0" xfId="13" applyNumberFormat="1" applyFont="1" applyAlignment="1">
      <alignment horizontal="right" wrapText="1"/>
    </xf>
    <xf numFmtId="3" fontId="33" fillId="0" borderId="0" xfId="13" applyNumberFormat="1" applyFont="1" applyAlignment="1">
      <alignment horizontal="right"/>
    </xf>
    <xf numFmtId="3" fontId="27" fillId="0" borderId="25" xfId="13" applyNumberFormat="1" applyFont="1" applyBorder="1" applyAlignment="1">
      <alignment horizontal="right"/>
    </xf>
    <xf numFmtId="3" fontId="27" fillId="0" borderId="15" xfId="13" applyNumberFormat="1" applyFont="1" applyBorder="1" applyAlignment="1">
      <alignment horizontal="right"/>
    </xf>
    <xf numFmtId="3" fontId="27" fillId="0" borderId="15" xfId="13" applyNumberFormat="1" applyFont="1" applyBorder="1" applyAlignment="1">
      <alignment horizontal="right" wrapText="1"/>
    </xf>
    <xf numFmtId="0" fontId="33" fillId="0" borderId="15" xfId="13" applyFont="1" applyBorder="1" applyAlignment="1">
      <alignment horizontal="right"/>
    </xf>
    <xf numFmtId="3" fontId="33" fillId="0" borderId="15" xfId="13" applyNumberFormat="1" applyFont="1" applyBorder="1" applyAlignment="1">
      <alignment horizontal="right"/>
    </xf>
    <xf numFmtId="0" fontId="27" fillId="0" borderId="25" xfId="13" applyFont="1" applyBorder="1"/>
    <xf numFmtId="0" fontId="27" fillId="0" borderId="25" xfId="13" applyFont="1" applyBorder="1" applyAlignment="1">
      <alignment horizontal="right" wrapText="1"/>
    </xf>
    <xf numFmtId="0" fontId="27" fillId="0" borderId="15" xfId="13" applyFont="1" applyBorder="1" applyAlignment="1">
      <alignment horizontal="right" wrapText="1"/>
    </xf>
    <xf numFmtId="0" fontId="35" fillId="0" borderId="15" xfId="13" applyFont="1" applyBorder="1" applyAlignment="1">
      <alignment horizontal="right" wrapText="1"/>
    </xf>
    <xf numFmtId="0" fontId="27" fillId="0" borderId="26" xfId="13" applyFont="1" applyBorder="1" applyAlignment="1">
      <alignment wrapText="1"/>
    </xf>
    <xf numFmtId="0" fontId="27" fillId="0" borderId="0" xfId="13" applyFont="1" applyBorder="1" applyAlignment="1">
      <alignment horizontal="right" wrapText="1"/>
    </xf>
    <xf numFmtId="0" fontId="35" fillId="0" borderId="0" xfId="13" applyFont="1" applyBorder="1" applyAlignment="1">
      <alignment horizontal="right" wrapText="1"/>
    </xf>
    <xf numFmtId="0" fontId="27" fillId="0" borderId="0" xfId="13" applyFont="1" applyBorder="1" applyAlignment="1">
      <alignment wrapText="1"/>
    </xf>
    <xf numFmtId="3" fontId="36" fillId="0" borderId="30" xfId="11" applyNumberFormat="1" applyFont="1" applyBorder="1" applyAlignment="1">
      <alignment horizontal="right"/>
    </xf>
    <xf numFmtId="0" fontId="21" fillId="0" borderId="29" xfId="13" applyFont="1" applyBorder="1" applyAlignment="1">
      <alignment wrapText="1"/>
    </xf>
    <xf numFmtId="0" fontId="21" fillId="0" borderId="28" xfId="13" applyFont="1" applyBorder="1" applyAlignment="1">
      <alignment wrapText="1"/>
    </xf>
    <xf numFmtId="164" fontId="20" fillId="0" borderId="0" xfId="15" applyNumberFormat="1" applyFont="1" applyBorder="1" applyAlignment="1">
      <alignment horizontal="right"/>
    </xf>
    <xf numFmtId="3" fontId="39" fillId="0" borderId="12" xfId="13" applyNumberFormat="1" applyFont="1" applyBorder="1" applyAlignment="1">
      <alignment horizontal="right"/>
    </xf>
    <xf numFmtId="0" fontId="39" fillId="0" borderId="1" xfId="13" applyFont="1" applyBorder="1" applyAlignment="1">
      <alignment horizontal="right"/>
    </xf>
    <xf numFmtId="0" fontId="39" fillId="0" borderId="4" xfId="13" applyFont="1" applyBorder="1" applyAlignment="1">
      <alignment horizontal="right"/>
    </xf>
    <xf numFmtId="0" fontId="40" fillId="0" borderId="4" xfId="13" applyFont="1" applyBorder="1" applyAlignment="1">
      <alignment horizontal="left"/>
    </xf>
    <xf numFmtId="3" fontId="39" fillId="0" borderId="13" xfId="13" applyNumberFormat="1" applyFont="1" applyBorder="1" applyAlignment="1">
      <alignment horizontal="right"/>
    </xf>
    <xf numFmtId="0" fontId="39" fillId="0" borderId="0" xfId="13" applyFont="1" applyAlignment="1">
      <alignment horizontal="right"/>
    </xf>
    <xf numFmtId="0" fontId="39" fillId="0" borderId="7" xfId="13" applyFont="1" applyBorder="1" applyAlignment="1">
      <alignment horizontal="right"/>
    </xf>
    <xf numFmtId="0" fontId="40" fillId="0" borderId="7" xfId="13" applyFont="1" applyBorder="1" applyAlignment="1">
      <alignment horizontal="left"/>
    </xf>
    <xf numFmtId="0" fontId="40" fillId="0" borderId="1" xfId="13" applyFont="1" applyBorder="1" applyAlignment="1">
      <alignment horizontal="right"/>
    </xf>
    <xf numFmtId="0" fontId="40" fillId="0" borderId="4" xfId="13" applyFont="1" applyBorder="1" applyAlignment="1">
      <alignment horizontal="right"/>
    </xf>
    <xf numFmtId="0" fontId="40" fillId="0" borderId="4" xfId="13" applyFont="1" applyBorder="1"/>
    <xf numFmtId="0" fontId="40" fillId="0" borderId="16" xfId="13" applyFont="1" applyBorder="1"/>
    <xf numFmtId="3" fontId="6" fillId="0" borderId="0" xfId="0" applyNumberFormat="1" applyFont="1" applyBorder="1" applyAlignment="1">
      <alignment horizontal="center"/>
    </xf>
    <xf numFmtId="0" fontId="21" fillId="0" borderId="0" xfId="0" applyFont="1"/>
    <xf numFmtId="0" fontId="6" fillId="0" borderId="0" xfId="0" applyFont="1"/>
    <xf numFmtId="3" fontId="21" fillId="0" borderId="0" xfId="0" applyNumberFormat="1" applyFont="1" applyBorder="1" applyAlignment="1">
      <alignment horizontal="center"/>
    </xf>
    <xf numFmtId="3" fontId="21" fillId="0" borderId="36" xfId="0" applyNumberFormat="1" applyFont="1" applyBorder="1" applyAlignment="1">
      <alignment horizontal="center"/>
    </xf>
    <xf numFmtId="3" fontId="21" fillId="0" borderId="0" xfId="0" applyNumberFormat="1" applyFont="1" applyBorder="1" applyAlignment="1">
      <alignment horizontal="center" wrapText="1"/>
    </xf>
    <xf numFmtId="0" fontId="28" fillId="0" borderId="0" xfId="2" applyFont="1" applyAlignment="1" applyProtection="1">
      <alignment horizontal="left"/>
    </xf>
    <xf numFmtId="0" fontId="21" fillId="0" borderId="0" xfId="13" applyFont="1" applyAlignment="1">
      <alignment horizontal="left"/>
    </xf>
    <xf numFmtId="0" fontId="6" fillId="0" borderId="0" xfId="0" applyFont="1" applyAlignment="1">
      <alignment horizontal="left"/>
    </xf>
    <xf numFmtId="3" fontId="36" fillId="0" borderId="33" xfId="10" applyNumberFormat="1" applyFont="1" applyBorder="1" applyAlignment="1">
      <alignment horizontal="center"/>
    </xf>
    <xf numFmtId="3" fontId="36" fillId="0" borderId="0" xfId="10" applyNumberFormat="1" applyFont="1" applyBorder="1" applyAlignment="1">
      <alignment horizontal="center"/>
    </xf>
    <xf numFmtId="0" fontId="41" fillId="0" borderId="0" xfId="0" applyFont="1"/>
    <xf numFmtId="0" fontId="43" fillId="0" borderId="0" xfId="0" applyFont="1"/>
    <xf numFmtId="0" fontId="19" fillId="4" borderId="0" xfId="2" applyFont="1" applyFill="1" applyAlignment="1" applyProtection="1"/>
    <xf numFmtId="0" fontId="20" fillId="4" borderId="0" xfId="13" applyFill="1"/>
    <xf numFmtId="0" fontId="21" fillId="4" borderId="0" xfId="13" applyFont="1" applyFill="1"/>
    <xf numFmtId="0" fontId="28" fillId="4" borderId="0" xfId="2" applyFont="1" applyFill="1" applyAlignment="1" applyProtection="1"/>
    <xf numFmtId="0" fontId="21" fillId="4" borderId="0" xfId="13" applyFont="1" applyFill="1" applyAlignment="1">
      <alignment horizontal="left"/>
    </xf>
    <xf numFmtId="0" fontId="23" fillId="0" borderId="0" xfId="13" applyFont="1" applyAlignment="1">
      <alignment horizontal="left" vertical="top" wrapText="1"/>
    </xf>
    <xf numFmtId="0" fontId="20" fillId="0" borderId="0" xfId="13" applyAlignment="1">
      <alignment wrapText="1"/>
    </xf>
    <xf numFmtId="0" fontId="26" fillId="0" borderId="16" xfId="13" applyFont="1" applyBorder="1" applyAlignment="1">
      <alignment wrapText="1"/>
    </xf>
    <xf numFmtId="0" fontId="42" fillId="0" borderId="0" xfId="0" applyFont="1"/>
    <xf numFmtId="0" fontId="45" fillId="0" borderId="0" xfId="2" applyFont="1" applyAlignment="1" applyProtection="1">
      <alignment horizontal="left" wrapText="1"/>
    </xf>
    <xf numFmtId="0" fontId="5" fillId="0" borderId="0" xfId="0" applyFont="1" applyAlignment="1">
      <alignment horizontal="left"/>
    </xf>
    <xf numFmtId="0" fontId="20" fillId="0" borderId="0" xfId="13" applyFont="1" applyFill="1"/>
    <xf numFmtId="3" fontId="21" fillId="0" borderId="36" xfId="0" applyNumberFormat="1" applyFont="1" applyFill="1" applyBorder="1" applyAlignment="1">
      <alignment horizontal="center"/>
    </xf>
    <xf numFmtId="3" fontId="36" fillId="0" borderId="33" xfId="10" applyNumberFormat="1" applyFont="1" applyFill="1" applyBorder="1" applyAlignment="1">
      <alignment horizontal="center"/>
    </xf>
    <xf numFmtId="3" fontId="36" fillId="0" borderId="0" xfId="10" applyNumberFormat="1" applyFont="1" applyFill="1" applyBorder="1" applyAlignment="1">
      <alignment horizontal="center"/>
    </xf>
    <xf numFmtId="0" fontId="6" fillId="0" borderId="0" xfId="0" applyFont="1" applyFill="1"/>
    <xf numFmtId="3" fontId="6" fillId="0" borderId="34" xfId="0" applyNumberFormat="1" applyFont="1" applyBorder="1" applyAlignment="1">
      <alignment horizontal="center"/>
    </xf>
    <xf numFmtId="3" fontId="6" fillId="0" borderId="31" xfId="0" applyNumberFormat="1" applyFont="1" applyBorder="1" applyAlignment="1">
      <alignment horizontal="center"/>
    </xf>
    <xf numFmtId="3" fontId="36" fillId="0" borderId="0" xfId="16" applyNumberFormat="1" applyFont="1" applyBorder="1" applyAlignment="1">
      <alignment horizontal="center"/>
    </xf>
    <xf numFmtId="3" fontId="36" fillId="0" borderId="0" xfId="17" applyNumberFormat="1" applyFont="1" applyBorder="1" applyAlignment="1">
      <alignment horizontal="center"/>
    </xf>
    <xf numFmtId="0" fontId="20" fillId="0" borderId="0" xfId="13" applyFont="1" applyBorder="1"/>
    <xf numFmtId="3" fontId="21" fillId="0" borderId="40" xfId="0" applyNumberFormat="1" applyFont="1" applyBorder="1" applyAlignment="1">
      <alignment horizontal="center"/>
    </xf>
    <xf numFmtId="3" fontId="21" fillId="0" borderId="41" xfId="0" applyNumberFormat="1" applyFont="1" applyBorder="1" applyAlignment="1">
      <alignment horizontal="center"/>
    </xf>
    <xf numFmtId="0" fontId="6" fillId="0" borderId="0" xfId="0" applyFont="1" applyBorder="1"/>
    <xf numFmtId="3" fontId="6" fillId="0" borderId="33" xfId="0" applyNumberFormat="1" applyFont="1" applyBorder="1" applyAlignment="1">
      <alignment horizontal="center"/>
    </xf>
    <xf numFmtId="0" fontId="21" fillId="0" borderId="43" xfId="13" applyFont="1" applyBorder="1" applyAlignment="1">
      <alignment horizontal="right"/>
    </xf>
    <xf numFmtId="0" fontId="21" fillId="0" borderId="25" xfId="13" applyFont="1" applyBorder="1" applyAlignment="1">
      <alignment horizontal="right" wrapText="1"/>
    </xf>
    <xf numFmtId="0" fontId="41" fillId="0" borderId="16" xfId="0" applyFont="1" applyBorder="1"/>
    <xf numFmtId="0" fontId="41" fillId="0" borderId="7" xfId="0" applyFont="1" applyBorder="1"/>
    <xf numFmtId="0" fontId="21" fillId="0" borderId="46" xfId="0" applyFont="1" applyBorder="1" applyAlignment="1">
      <alignment horizontal="center" wrapText="1"/>
    </xf>
    <xf numFmtId="9" fontId="42" fillId="0" borderId="48" xfId="0" applyNumberFormat="1" applyFont="1" applyBorder="1" applyAlignment="1">
      <alignment horizontal="right"/>
    </xf>
    <xf numFmtId="9" fontId="42" fillId="0" borderId="49" xfId="0" applyNumberFormat="1" applyFont="1" applyBorder="1" applyAlignment="1">
      <alignment horizontal="right"/>
    </xf>
    <xf numFmtId="0" fontId="21" fillId="0" borderId="4" xfId="0" applyFont="1" applyBorder="1"/>
    <xf numFmtId="9" fontId="21" fillId="0" borderId="50" xfId="0" applyNumberFormat="1" applyFont="1" applyFill="1" applyBorder="1" applyAlignment="1">
      <alignment horizontal="right"/>
    </xf>
    <xf numFmtId="0" fontId="21" fillId="0" borderId="42" xfId="0" applyFont="1" applyBorder="1" applyAlignment="1">
      <alignment horizontal="center" wrapText="1"/>
    </xf>
    <xf numFmtId="9" fontId="42" fillId="0" borderId="32" xfId="0" applyNumberFormat="1" applyFont="1" applyFill="1" applyBorder="1" applyAlignment="1">
      <alignment horizontal="right"/>
    </xf>
    <xf numFmtId="9" fontId="42" fillId="0" borderId="30" xfId="0" applyNumberFormat="1" applyFont="1" applyFill="1" applyBorder="1" applyAlignment="1">
      <alignment horizontal="right"/>
    </xf>
    <xf numFmtId="9" fontId="21" fillId="0" borderId="52" xfId="0" applyNumberFormat="1" applyFont="1" applyFill="1" applyBorder="1" applyAlignment="1">
      <alignment horizontal="right"/>
    </xf>
    <xf numFmtId="0" fontId="41" fillId="0" borderId="25" xfId="0" applyFont="1" applyBorder="1"/>
    <xf numFmtId="0" fontId="41" fillId="0" borderId="13" xfId="0" applyFont="1" applyBorder="1"/>
    <xf numFmtId="0" fontId="21" fillId="0" borderId="56" xfId="0" applyFont="1" applyBorder="1" applyAlignment="1">
      <alignment horizontal="center" wrapText="1"/>
    </xf>
    <xf numFmtId="0" fontId="21" fillId="0" borderId="57" xfId="0" applyFont="1" applyBorder="1" applyAlignment="1">
      <alignment horizontal="center" wrapText="1"/>
    </xf>
    <xf numFmtId="9" fontId="42" fillId="0" borderId="58" xfId="0" applyNumberFormat="1" applyFont="1" applyFill="1" applyBorder="1" applyAlignment="1">
      <alignment horizontal="right"/>
    </xf>
    <xf numFmtId="9" fontId="42" fillId="0" borderId="59" xfId="0" applyNumberFormat="1" applyFont="1" applyFill="1" applyBorder="1" applyAlignment="1">
      <alignment horizontal="right"/>
    </xf>
    <xf numFmtId="9" fontId="42" fillId="0" borderId="60" xfId="0" applyNumberFormat="1" applyFont="1" applyFill="1" applyBorder="1" applyAlignment="1">
      <alignment horizontal="right"/>
    </xf>
    <xf numFmtId="9" fontId="42" fillId="0" borderId="61" xfId="0" applyNumberFormat="1" applyFont="1" applyFill="1" applyBorder="1" applyAlignment="1">
      <alignment horizontal="right"/>
    </xf>
    <xf numFmtId="9" fontId="21" fillId="0" borderId="63" xfId="0" applyNumberFormat="1" applyFont="1" applyFill="1" applyBorder="1" applyAlignment="1">
      <alignment horizontal="right"/>
    </xf>
    <xf numFmtId="0" fontId="21" fillId="0" borderId="65" xfId="0" applyFont="1" applyBorder="1" applyAlignment="1">
      <alignment horizontal="center" wrapText="1"/>
    </xf>
    <xf numFmtId="9" fontId="42" fillId="0" borderId="66" xfId="0" applyNumberFormat="1" applyFont="1" applyFill="1" applyBorder="1" applyAlignment="1">
      <alignment horizontal="right"/>
    </xf>
    <xf numFmtId="9" fontId="42" fillId="0" borderId="59" xfId="0" applyNumberFormat="1" applyFont="1" applyBorder="1" applyAlignment="1">
      <alignment horizontal="right"/>
    </xf>
    <xf numFmtId="9" fontId="42" fillId="0" borderId="67" xfId="0" applyNumberFormat="1" applyFont="1" applyFill="1" applyBorder="1" applyAlignment="1">
      <alignment horizontal="right"/>
    </xf>
    <xf numFmtId="9" fontId="42" fillId="0" borderId="61" xfId="0" applyNumberFormat="1" applyFont="1" applyBorder="1" applyAlignment="1">
      <alignment horizontal="right"/>
    </xf>
    <xf numFmtId="9" fontId="21" fillId="0" borderId="68" xfId="0" applyNumberFormat="1" applyFont="1" applyFill="1" applyBorder="1" applyAlignment="1">
      <alignment horizontal="right"/>
    </xf>
    <xf numFmtId="0" fontId="21" fillId="0" borderId="40" xfId="0" applyFont="1" applyBorder="1" applyAlignment="1">
      <alignment horizontal="center" wrapText="1"/>
    </xf>
    <xf numFmtId="9" fontId="42" fillId="0" borderId="34" xfId="0" applyNumberFormat="1" applyFont="1" applyFill="1" applyBorder="1" applyAlignment="1">
      <alignment horizontal="right"/>
    </xf>
    <xf numFmtId="9" fontId="42" fillId="0" borderId="31" xfId="0" applyNumberFormat="1" applyFont="1" applyFill="1" applyBorder="1" applyAlignment="1">
      <alignment horizontal="right"/>
    </xf>
    <xf numFmtId="0" fontId="21" fillId="0" borderId="26" xfId="13" applyFont="1" applyBorder="1"/>
    <xf numFmtId="0" fontId="20" fillId="0" borderId="71" xfId="13" applyFont="1" applyBorder="1" applyAlignment="1">
      <alignment wrapText="1"/>
    </xf>
    <xf numFmtId="0" fontId="37" fillId="0" borderId="19" xfId="11" applyFont="1" applyBorder="1" applyAlignment="1">
      <alignment horizontal="left" wrapText="1"/>
    </xf>
    <xf numFmtId="0" fontId="21" fillId="0" borderId="74" xfId="13" applyFont="1" applyBorder="1" applyAlignment="1">
      <alignment wrapText="1"/>
    </xf>
    <xf numFmtId="0" fontId="21" fillId="0" borderId="75" xfId="13" applyFont="1" applyBorder="1" applyAlignment="1">
      <alignment wrapText="1"/>
    </xf>
    <xf numFmtId="0" fontId="36" fillId="0" borderId="67" xfId="11" applyFont="1" applyBorder="1" applyAlignment="1">
      <alignment horizontal="right" wrapText="1"/>
    </xf>
    <xf numFmtId="3" fontId="36" fillId="0" borderId="61" xfId="11" applyNumberFormat="1" applyFont="1" applyBorder="1" applyAlignment="1">
      <alignment horizontal="right" wrapText="1"/>
    </xf>
    <xf numFmtId="0" fontId="21" fillId="0" borderId="76" xfId="13" applyFont="1" applyBorder="1" applyAlignment="1">
      <alignment wrapText="1"/>
    </xf>
    <xf numFmtId="3" fontId="36" fillId="0" borderId="49" xfId="11" applyNumberFormat="1" applyFont="1" applyBorder="1" applyAlignment="1">
      <alignment horizontal="right"/>
    </xf>
    <xf numFmtId="0" fontId="36" fillId="0" borderId="30" xfId="11" applyFont="1" applyBorder="1" applyAlignment="1">
      <alignment horizontal="right" wrapText="1"/>
    </xf>
    <xf numFmtId="3" fontId="36" fillId="0" borderId="31" xfId="11" applyNumberFormat="1" applyFont="1" applyBorder="1" applyAlignment="1">
      <alignment horizontal="right" wrapText="1"/>
    </xf>
    <xf numFmtId="3" fontId="26" fillId="3" borderId="6" xfId="13" applyNumberFormat="1" applyFont="1" applyFill="1" applyBorder="1" applyAlignment="1">
      <alignment horizontal="right"/>
    </xf>
    <xf numFmtId="3" fontId="26" fillId="2" borderId="6" xfId="13" applyNumberFormat="1" applyFont="1" applyFill="1" applyBorder="1" applyAlignment="1">
      <alignment horizontal="right"/>
    </xf>
    <xf numFmtId="0" fontId="25" fillId="0" borderId="0" xfId="0" applyFont="1"/>
    <xf numFmtId="3" fontId="0" fillId="0" borderId="0" xfId="0" applyNumberFormat="1"/>
    <xf numFmtId="9" fontId="0" fillId="0" borderId="0" xfId="19" applyFont="1"/>
    <xf numFmtId="9" fontId="4" fillId="0" borderId="32" xfId="0" applyNumberFormat="1" applyFont="1" applyFill="1" applyBorder="1" applyAlignment="1">
      <alignment horizontal="right"/>
    </xf>
    <xf numFmtId="9" fontId="4" fillId="0" borderId="34" xfId="0" applyNumberFormat="1" applyFont="1" applyFill="1" applyBorder="1" applyAlignment="1">
      <alignment horizontal="right"/>
    </xf>
    <xf numFmtId="9" fontId="4" fillId="0" borderId="66" xfId="0" applyNumberFormat="1" applyFont="1" applyFill="1" applyBorder="1" applyAlignment="1">
      <alignment horizontal="right"/>
    </xf>
    <xf numFmtId="9" fontId="4" fillId="0" borderId="59" xfId="0" applyNumberFormat="1" applyFont="1" applyBorder="1" applyAlignment="1">
      <alignment horizontal="right"/>
    </xf>
    <xf numFmtId="9" fontId="4" fillId="0" borderId="48" xfId="0" applyNumberFormat="1" applyFont="1" applyBorder="1" applyAlignment="1">
      <alignment horizontal="right"/>
    </xf>
    <xf numFmtId="9" fontId="4" fillId="0" borderId="30" xfId="0" applyNumberFormat="1" applyFont="1" applyFill="1" applyBorder="1" applyAlignment="1">
      <alignment horizontal="right"/>
    </xf>
    <xf numFmtId="9" fontId="4" fillId="0" borderId="31" xfId="0" applyNumberFormat="1" applyFont="1" applyFill="1" applyBorder="1" applyAlignment="1">
      <alignment horizontal="right"/>
    </xf>
    <xf numFmtId="9" fontId="4" fillId="0" borderId="67" xfId="0" applyNumberFormat="1" applyFont="1" applyFill="1" applyBorder="1" applyAlignment="1">
      <alignment horizontal="right"/>
    </xf>
    <xf numFmtId="9" fontId="4" fillId="0" borderId="61" xfId="0" applyNumberFormat="1" applyFont="1" applyBorder="1" applyAlignment="1">
      <alignment horizontal="right"/>
    </xf>
    <xf numFmtId="9" fontId="4" fillId="0" borderId="49" xfId="0" applyNumberFormat="1" applyFont="1" applyBorder="1" applyAlignment="1">
      <alignment horizontal="right"/>
    </xf>
    <xf numFmtId="9" fontId="21" fillId="0" borderId="70" xfId="0" applyNumberFormat="1" applyFont="1" applyFill="1" applyBorder="1" applyAlignment="1">
      <alignment horizontal="right"/>
    </xf>
    <xf numFmtId="0" fontId="21" fillId="0" borderId="12" xfId="0" applyFont="1" applyBorder="1"/>
    <xf numFmtId="0" fontId="21" fillId="0" borderId="16" xfId="0" applyFont="1" applyBorder="1"/>
    <xf numFmtId="0" fontId="21" fillId="0" borderId="25" xfId="0" applyFont="1" applyBorder="1"/>
    <xf numFmtId="0" fontId="21" fillId="0" borderId="7" xfId="0" applyFont="1" applyBorder="1"/>
    <xf numFmtId="0" fontId="21" fillId="0" borderId="13" xfId="0" applyFont="1" applyBorder="1"/>
    <xf numFmtId="0" fontId="4" fillId="4" borderId="0" xfId="13" applyFont="1" applyFill="1"/>
    <xf numFmtId="0" fontId="28" fillId="4" borderId="0" xfId="2" applyFont="1" applyFill="1" applyAlignment="1" applyProtection="1">
      <alignment horizontal="left"/>
    </xf>
    <xf numFmtId="0" fontId="23" fillId="0" borderId="0" xfId="13" applyFont="1" applyAlignment="1">
      <alignment horizontal="left" vertical="top" wrapText="1"/>
    </xf>
    <xf numFmtId="3" fontId="20" fillId="0" borderId="0" xfId="13" applyNumberFormat="1" applyFont="1"/>
    <xf numFmtId="0" fontId="8" fillId="0" borderId="0" xfId="20"/>
    <xf numFmtId="3" fontId="36" fillId="0" borderId="61" xfId="11" applyNumberFormat="1" applyFont="1" applyBorder="1" applyAlignment="1">
      <alignment horizontal="right"/>
    </xf>
    <xf numFmtId="0" fontId="37" fillId="0" borderId="34" xfId="7" applyFont="1" applyFill="1" applyBorder="1" applyAlignment="1">
      <alignment vertical="top" wrapText="1"/>
    </xf>
    <xf numFmtId="0" fontId="38" fillId="0" borderId="31" xfId="7" applyFont="1" applyFill="1" applyBorder="1" applyAlignment="1">
      <alignment vertical="center"/>
    </xf>
    <xf numFmtId="0" fontId="37" fillId="0" borderId="13" xfId="7" applyFont="1" applyFill="1" applyBorder="1" applyAlignment="1">
      <alignment horizontal="left" vertical="top" wrapText="1"/>
    </xf>
    <xf numFmtId="0" fontId="37" fillId="0" borderId="13" xfId="7" applyFont="1" applyFill="1" applyBorder="1" applyAlignment="1">
      <alignment horizontal="left" vertical="top"/>
    </xf>
    <xf numFmtId="0" fontId="37" fillId="0" borderId="53" xfId="7" applyFont="1" applyFill="1" applyBorder="1" applyAlignment="1">
      <alignment horizontal="left" vertical="top" wrapText="1"/>
    </xf>
    <xf numFmtId="0" fontId="37" fillId="0" borderId="13" xfId="10" applyFont="1" applyFill="1" applyBorder="1" applyAlignment="1">
      <alignment horizontal="left" vertical="top" wrapText="1"/>
    </xf>
    <xf numFmtId="0" fontId="37" fillId="0" borderId="31" xfId="7" applyFont="1" applyFill="1" applyBorder="1" applyAlignment="1">
      <alignment vertical="top" wrapText="1"/>
    </xf>
    <xf numFmtId="0" fontId="37" fillId="0" borderId="53" xfId="10" applyFont="1" applyFill="1" applyBorder="1" applyAlignment="1">
      <alignment horizontal="left" vertical="top" wrapText="1"/>
    </xf>
    <xf numFmtId="0" fontId="0" fillId="0" borderId="31" xfId="0" applyFill="1" applyBorder="1"/>
    <xf numFmtId="0" fontId="38" fillId="0" borderId="28" xfId="7" applyFont="1" applyFill="1" applyBorder="1" applyAlignment="1">
      <alignment vertical="center"/>
    </xf>
    <xf numFmtId="0" fontId="37" fillId="0" borderId="79" xfId="7" applyFont="1" applyFill="1" applyBorder="1" applyAlignment="1">
      <alignment horizontal="left" vertical="top" wrapText="1"/>
    </xf>
    <xf numFmtId="0" fontId="21" fillId="0" borderId="0" xfId="0" applyFont="1" applyBorder="1" applyAlignment="1">
      <alignment horizontal="left"/>
    </xf>
    <xf numFmtId="3" fontId="37" fillId="0" borderId="0" xfId="10" applyNumberFormat="1" applyFont="1" applyFill="1" applyBorder="1" applyAlignment="1">
      <alignment horizontal="center"/>
    </xf>
    <xf numFmtId="0" fontId="3" fillId="0" borderId="0" xfId="0" applyFont="1" applyAlignment="1">
      <alignment horizontal="left"/>
    </xf>
    <xf numFmtId="0" fontId="38" fillId="0" borderId="81" xfId="7" applyFont="1" applyFill="1" applyBorder="1" applyAlignment="1">
      <alignment horizontal="left" vertical="center"/>
    </xf>
    <xf numFmtId="0" fontId="38" fillId="0" borderId="82" xfId="7" applyFont="1" applyFill="1" applyBorder="1" applyAlignment="1">
      <alignment horizontal="left" vertical="center"/>
    </xf>
    <xf numFmtId="49" fontId="38" fillId="0" borderId="83" xfId="15" applyNumberFormat="1" applyFont="1" applyFill="1" applyBorder="1" applyAlignment="1">
      <alignment horizontal="right" vertical="center"/>
    </xf>
    <xf numFmtId="49" fontId="37" fillId="0" borderId="83" xfId="15" applyNumberFormat="1" applyFont="1" applyFill="1" applyBorder="1" applyAlignment="1">
      <alignment horizontal="right" vertical="center" wrapText="1"/>
    </xf>
    <xf numFmtId="0" fontId="37" fillId="0" borderId="83" xfId="15" applyNumberFormat="1" applyFont="1" applyFill="1" applyBorder="1" applyAlignment="1">
      <alignment horizontal="right" vertical="center" wrapText="1"/>
    </xf>
    <xf numFmtId="0" fontId="37" fillId="0" borderId="84" xfId="15" applyNumberFormat="1" applyFont="1" applyFill="1" applyBorder="1" applyAlignment="1">
      <alignment horizontal="right" vertical="center" wrapText="1"/>
    </xf>
    <xf numFmtId="0" fontId="39" fillId="0" borderId="0" xfId="13" applyFont="1" applyBorder="1" applyAlignment="1">
      <alignment horizontal="right"/>
    </xf>
    <xf numFmtId="0" fontId="9" fillId="4" borderId="0" xfId="1" applyFont="1" applyFill="1" applyBorder="1" applyAlignment="1">
      <alignment wrapText="1"/>
    </xf>
    <xf numFmtId="0" fontId="10" fillId="4" borderId="0" xfId="1" applyFont="1" applyFill="1" applyBorder="1" applyAlignment="1">
      <alignment wrapText="1"/>
    </xf>
    <xf numFmtId="0" fontId="9" fillId="4" borderId="0" xfId="1" applyFont="1" applyFill="1" applyBorder="1" applyAlignment="1">
      <alignment vertical="top" wrapText="1"/>
    </xf>
    <xf numFmtId="0" fontId="11" fillId="4" borderId="0" xfId="1" applyFont="1" applyFill="1" applyBorder="1" applyAlignment="1">
      <alignment horizontal="left" vertical="top" wrapText="1"/>
    </xf>
    <xf numFmtId="0" fontId="10" fillId="4" borderId="0" xfId="1" applyFont="1" applyFill="1"/>
    <xf numFmtId="0" fontId="12" fillId="4" borderId="0" xfId="1" applyFont="1" applyFill="1" applyBorder="1" applyAlignment="1">
      <alignment vertical="top" wrapText="1"/>
    </xf>
    <xf numFmtId="0" fontId="11" fillId="4" borderId="0" xfId="1" applyFont="1" applyFill="1" applyBorder="1" applyAlignment="1">
      <alignment vertical="top" wrapText="1"/>
    </xf>
    <xf numFmtId="0" fontId="10" fillId="4" borderId="0" xfId="1" applyFont="1" applyFill="1" applyBorder="1" applyAlignment="1">
      <alignment vertical="top" wrapText="1"/>
    </xf>
    <xf numFmtId="0" fontId="14" fillId="4" borderId="0" xfId="3" applyFont="1" applyFill="1"/>
    <xf numFmtId="0" fontId="9" fillId="4" borderId="0" xfId="1" applyFont="1" applyFill="1"/>
    <xf numFmtId="0" fontId="15" fillId="4" borderId="0" xfId="1" applyFont="1" applyFill="1"/>
    <xf numFmtId="0" fontId="9" fillId="4" borderId="0" xfId="1" applyFont="1" applyFill="1" applyAlignment="1">
      <alignment horizontal="center"/>
    </xf>
    <xf numFmtId="0" fontId="17" fillId="4" borderId="0" xfId="1" applyFont="1" applyFill="1" applyAlignment="1">
      <alignment horizontal="left"/>
    </xf>
    <xf numFmtId="0" fontId="10" fillId="4" borderId="0" xfId="1" applyFont="1" applyFill="1" applyAlignment="1">
      <alignment horizontal="left"/>
    </xf>
    <xf numFmtId="3" fontId="26" fillId="0" borderId="7" xfId="13" applyNumberFormat="1" applyFont="1" applyFill="1" applyBorder="1" applyAlignment="1">
      <alignment horizontal="right"/>
    </xf>
    <xf numFmtId="9" fontId="26" fillId="0" borderId="0" xfId="13" applyNumberFormat="1" applyFont="1" applyFill="1" applyBorder="1" applyAlignment="1">
      <alignment horizontal="right"/>
    </xf>
    <xf numFmtId="3" fontId="26" fillId="0" borderId="6" xfId="13" applyNumberFormat="1" applyFont="1" applyFill="1" applyBorder="1" applyAlignment="1">
      <alignment horizontal="right"/>
    </xf>
    <xf numFmtId="9" fontId="26" fillId="0" borderId="5" xfId="13" applyNumberFormat="1" applyFont="1" applyFill="1" applyBorder="1" applyAlignment="1">
      <alignment horizontal="right"/>
    </xf>
    <xf numFmtId="3" fontId="26" fillId="0" borderId="0" xfId="13" applyNumberFormat="1" applyFont="1" applyFill="1" applyBorder="1" applyAlignment="1">
      <alignment horizontal="right"/>
    </xf>
    <xf numFmtId="9" fontId="26" fillId="0" borderId="1" xfId="13" applyNumberFormat="1" applyFont="1" applyFill="1" applyBorder="1" applyAlignment="1">
      <alignment horizontal="right"/>
    </xf>
    <xf numFmtId="3" fontId="26" fillId="0" borderId="1" xfId="13" applyNumberFormat="1" applyFont="1" applyFill="1" applyBorder="1" applyAlignment="1">
      <alignment horizontal="right"/>
    </xf>
    <xf numFmtId="3" fontId="26" fillId="0" borderId="3" xfId="13" applyNumberFormat="1" applyFont="1" applyFill="1" applyBorder="1" applyAlignment="1">
      <alignment horizontal="right"/>
    </xf>
    <xf numFmtId="9" fontId="26" fillId="0" borderId="2" xfId="13" applyNumberFormat="1" applyFont="1" applyFill="1" applyBorder="1" applyAlignment="1">
      <alignment horizontal="right"/>
    </xf>
    <xf numFmtId="3" fontId="26" fillId="0" borderId="0" xfId="13" applyNumberFormat="1" applyFont="1" applyFill="1" applyAlignment="1">
      <alignment horizontal="right"/>
    </xf>
    <xf numFmtId="9" fontId="26" fillId="0" borderId="17" xfId="13" applyNumberFormat="1" applyFont="1" applyFill="1" applyBorder="1" applyAlignment="1">
      <alignment horizontal="right"/>
    </xf>
    <xf numFmtId="0" fontId="20" fillId="0" borderId="0" xfId="13" applyFill="1"/>
    <xf numFmtId="0" fontId="27" fillId="0" borderId="85" xfId="13" applyFont="1" applyBorder="1" applyAlignment="1">
      <alignment horizontal="right" wrapText="1"/>
    </xf>
    <xf numFmtId="3" fontId="26" fillId="0" borderId="86" xfId="13" applyNumberFormat="1" applyFont="1" applyFill="1" applyBorder="1" applyAlignment="1">
      <alignment horizontal="right"/>
    </xf>
    <xf numFmtId="9" fontId="26" fillId="0" borderId="89" xfId="13" applyNumberFormat="1" applyFont="1" applyFill="1" applyBorder="1" applyAlignment="1">
      <alignment horizontal="right"/>
    </xf>
    <xf numFmtId="3" fontId="26" fillId="0" borderId="92" xfId="13" applyNumberFormat="1" applyFont="1" applyFill="1" applyBorder="1" applyAlignment="1">
      <alignment horizontal="right"/>
    </xf>
    <xf numFmtId="9" fontId="26" fillId="0" borderId="14" xfId="13" applyNumberFormat="1" applyFont="1" applyFill="1" applyBorder="1" applyAlignment="1">
      <alignment horizontal="right"/>
    </xf>
    <xf numFmtId="0" fontId="21" fillId="0" borderId="0" xfId="13" applyFont="1" applyFill="1"/>
    <xf numFmtId="3" fontId="26" fillId="0" borderId="0" xfId="13" applyNumberFormat="1" applyFont="1" applyBorder="1" applyAlignment="1">
      <alignment horizontal="right"/>
    </xf>
    <xf numFmtId="9" fontId="26" fillId="0" borderId="15" xfId="13" applyNumberFormat="1" applyFont="1" applyBorder="1" applyAlignment="1">
      <alignment horizontal="right"/>
    </xf>
    <xf numFmtId="0" fontId="21" fillId="0" borderId="26" xfId="13" applyFont="1" applyBorder="1" applyAlignment="1">
      <alignment wrapText="1"/>
    </xf>
    <xf numFmtId="0" fontId="27" fillId="0" borderId="16" xfId="13" applyFont="1" applyBorder="1"/>
    <xf numFmtId="3" fontId="26" fillId="0" borderId="77" xfId="13" applyNumberFormat="1" applyFont="1" applyBorder="1" applyAlignment="1">
      <alignment horizontal="right"/>
    </xf>
    <xf numFmtId="9" fontId="26" fillId="0" borderId="39" xfId="13" applyNumberFormat="1" applyFont="1" applyBorder="1" applyAlignment="1">
      <alignment horizontal="right"/>
    </xf>
    <xf numFmtId="3" fontId="26" fillId="0" borderId="15" xfId="13" applyNumberFormat="1" applyFont="1" applyBorder="1" applyAlignment="1">
      <alignment horizontal="right"/>
    </xf>
    <xf numFmtId="3" fontId="26" fillId="3" borderId="77" xfId="13" applyNumberFormat="1" applyFont="1" applyFill="1" applyBorder="1" applyAlignment="1">
      <alignment horizontal="right"/>
    </xf>
    <xf numFmtId="9" fontId="26" fillId="0" borderId="25" xfId="13" applyNumberFormat="1" applyFont="1" applyBorder="1" applyAlignment="1">
      <alignment horizontal="right"/>
    </xf>
    <xf numFmtId="9" fontId="26" fillId="0" borderId="94" xfId="13" applyNumberFormat="1" applyFont="1" applyBorder="1" applyAlignment="1">
      <alignment horizontal="right"/>
    </xf>
    <xf numFmtId="3" fontId="26" fillId="0" borderId="95" xfId="13" applyNumberFormat="1" applyFont="1" applyBorder="1" applyAlignment="1">
      <alignment horizontal="right"/>
    </xf>
    <xf numFmtId="9" fontId="26" fillId="0" borderId="96" xfId="13" applyNumberFormat="1" applyFont="1" applyBorder="1" applyAlignment="1">
      <alignment horizontal="right"/>
    </xf>
    <xf numFmtId="3" fontId="26" fillId="0" borderId="94" xfId="13" applyNumberFormat="1" applyFont="1" applyBorder="1" applyAlignment="1">
      <alignment horizontal="right"/>
    </xf>
    <xf numFmtId="9" fontId="26" fillId="0" borderId="97" xfId="13" applyNumberFormat="1" applyFont="1" applyBorder="1" applyAlignment="1">
      <alignment horizontal="right"/>
    </xf>
    <xf numFmtId="3" fontId="20" fillId="0" borderId="0" xfId="13" applyNumberFormat="1" applyFill="1" applyBorder="1"/>
    <xf numFmtId="3" fontId="20" fillId="0" borderId="13" xfId="13" applyNumberFormat="1" applyFill="1" applyBorder="1"/>
    <xf numFmtId="0" fontId="21" fillId="0" borderId="0" xfId="13" applyFont="1" applyBorder="1" applyAlignment="1">
      <alignment horizontal="left" vertical="center" wrapText="1"/>
    </xf>
    <xf numFmtId="164" fontId="20" fillId="0" borderId="44" xfId="18" applyNumberFormat="1" applyFont="1" applyFill="1" applyBorder="1"/>
    <xf numFmtId="3" fontId="21" fillId="0" borderId="46" xfId="0" applyNumberFormat="1" applyFont="1" applyFill="1" applyBorder="1" applyAlignment="1">
      <alignment horizontal="center"/>
    </xf>
    <xf numFmtId="3" fontId="36" fillId="0" borderId="53" xfId="10" applyNumberFormat="1" applyFont="1" applyFill="1" applyBorder="1" applyAlignment="1">
      <alignment horizontal="center"/>
    </xf>
    <xf numFmtId="3" fontId="36" fillId="0" borderId="13" xfId="10" applyNumberFormat="1" applyFont="1" applyFill="1" applyBorder="1" applyAlignment="1">
      <alignment horizontal="center"/>
    </xf>
    <xf numFmtId="0" fontId="21" fillId="0" borderId="103" xfId="0" applyFont="1" applyBorder="1" applyAlignment="1">
      <alignment horizontal="left"/>
    </xf>
    <xf numFmtId="3" fontId="37" fillId="0" borderId="104" xfId="10" applyNumberFormat="1" applyFont="1" applyFill="1" applyBorder="1" applyAlignment="1">
      <alignment horizontal="center"/>
    </xf>
    <xf numFmtId="3" fontId="37" fillId="0" borderId="105" xfId="10" applyNumberFormat="1" applyFont="1" applyFill="1" applyBorder="1" applyAlignment="1">
      <alignment horizontal="center"/>
    </xf>
    <xf numFmtId="3" fontId="6" fillId="0" borderId="108" xfId="0" applyNumberFormat="1" applyFont="1" applyBorder="1" applyAlignment="1">
      <alignment horizontal="center"/>
    </xf>
    <xf numFmtId="3" fontId="36" fillId="0" borderId="98" xfId="16" applyNumberFormat="1" applyFont="1" applyBorder="1" applyAlignment="1">
      <alignment horizontal="center"/>
    </xf>
    <xf numFmtId="3" fontId="6" fillId="0" borderId="98" xfId="0" applyNumberFormat="1" applyFont="1" applyBorder="1" applyAlignment="1">
      <alignment horizontal="center"/>
    </xf>
    <xf numFmtId="3" fontId="36" fillId="0" borderId="98" xfId="10" applyNumberFormat="1" applyFont="1" applyFill="1" applyBorder="1" applyAlignment="1">
      <alignment horizontal="center"/>
    </xf>
    <xf numFmtId="3" fontId="36" fillId="0" borderId="99" xfId="10" applyNumberFormat="1" applyFont="1" applyFill="1" applyBorder="1" applyAlignment="1">
      <alignment horizontal="center"/>
    </xf>
    <xf numFmtId="0" fontId="21" fillId="0" borderId="110" xfId="0" applyFont="1" applyBorder="1" applyAlignment="1">
      <alignment horizontal="left"/>
    </xf>
    <xf numFmtId="3" fontId="37" fillId="0" borderId="111" xfId="10" applyNumberFormat="1" applyFont="1" applyFill="1" applyBorder="1" applyAlignment="1">
      <alignment horizontal="center"/>
    </xf>
    <xf numFmtId="3" fontId="37" fillId="0" borderId="112" xfId="10" applyNumberFormat="1" applyFont="1" applyFill="1" applyBorder="1" applyAlignment="1">
      <alignment horizontal="center"/>
    </xf>
    <xf numFmtId="3" fontId="36" fillId="0" borderId="98" xfId="17" applyNumberFormat="1" applyFont="1" applyBorder="1" applyAlignment="1">
      <alignment horizontal="center"/>
    </xf>
    <xf numFmtId="3" fontId="36" fillId="0" borderId="37" xfId="10" applyNumberFormat="1" applyFont="1" applyBorder="1" applyAlignment="1">
      <alignment horizontal="left" wrapText="1"/>
    </xf>
    <xf numFmtId="3" fontId="36" fillId="0" borderId="38" xfId="10" applyNumberFormat="1" applyFont="1" applyBorder="1" applyAlignment="1">
      <alignment horizontal="left" wrapText="1"/>
    </xf>
    <xf numFmtId="0" fontId="36" fillId="0" borderId="107" xfId="10" applyFont="1" applyBorder="1" applyAlignment="1">
      <alignment horizontal="left" wrapText="1"/>
    </xf>
    <xf numFmtId="0" fontId="36" fillId="0" borderId="38" xfId="10" applyFont="1" applyBorder="1" applyAlignment="1">
      <alignment horizontal="left" wrapText="1"/>
    </xf>
    <xf numFmtId="0" fontId="36" fillId="0" borderId="38" xfId="10" applyFont="1" applyBorder="1" applyAlignment="1">
      <alignment horizontal="left" vertical="top" wrapText="1"/>
    </xf>
    <xf numFmtId="0" fontId="36" fillId="0" borderId="107" xfId="10" applyFont="1" applyBorder="1" applyAlignment="1">
      <alignment horizontal="left" vertical="top" wrapText="1"/>
    </xf>
    <xf numFmtId="3" fontId="21" fillId="0" borderId="115" xfId="0" applyNumberFormat="1" applyFont="1" applyBorder="1" applyAlignment="1">
      <alignment horizontal="center"/>
    </xf>
    <xf numFmtId="3" fontId="21" fillId="0" borderId="116" xfId="0" applyNumberFormat="1" applyFont="1" applyBorder="1" applyAlignment="1">
      <alignment horizontal="center"/>
    </xf>
    <xf numFmtId="3" fontId="6" fillId="0" borderId="117" xfId="0" applyNumberFormat="1" applyFont="1" applyBorder="1" applyAlignment="1">
      <alignment horizontal="center"/>
    </xf>
    <xf numFmtId="3" fontId="36" fillId="0" borderId="118" xfId="10" applyNumberFormat="1" applyFont="1" applyBorder="1" applyAlignment="1">
      <alignment horizontal="center"/>
    </xf>
    <xf numFmtId="3" fontId="6" fillId="0" borderId="6" xfId="0" applyNumberFormat="1" applyFont="1" applyBorder="1" applyAlignment="1">
      <alignment horizontal="center"/>
    </xf>
    <xf numFmtId="3" fontId="36" fillId="0" borderId="5" xfId="10" applyNumberFormat="1" applyFont="1" applyBorder="1" applyAlignment="1">
      <alignment horizontal="center"/>
    </xf>
    <xf numFmtId="3" fontId="36" fillId="0" borderId="119" xfId="16" applyNumberFormat="1" applyFont="1" applyBorder="1" applyAlignment="1">
      <alignment horizontal="center"/>
    </xf>
    <xf numFmtId="3" fontId="36" fillId="0" borderId="120" xfId="16" applyNumberFormat="1" applyFont="1" applyBorder="1" applyAlignment="1">
      <alignment horizontal="center"/>
    </xf>
    <xf numFmtId="3" fontId="36" fillId="0" borderId="6" xfId="16" applyNumberFormat="1" applyFont="1" applyBorder="1" applyAlignment="1">
      <alignment horizontal="center"/>
    </xf>
    <xf numFmtId="3" fontId="36" fillId="0" borderId="5" xfId="16" applyNumberFormat="1" applyFont="1" applyBorder="1" applyAlignment="1">
      <alignment horizontal="center"/>
    </xf>
    <xf numFmtId="3" fontId="36" fillId="0" borderId="6" xfId="17" applyNumberFormat="1" applyFont="1" applyBorder="1" applyAlignment="1">
      <alignment horizontal="center"/>
    </xf>
    <xf numFmtId="3" fontId="36" fillId="0" borderId="5" xfId="17" applyNumberFormat="1" applyFont="1" applyBorder="1" applyAlignment="1">
      <alignment horizontal="center"/>
    </xf>
    <xf numFmtId="3" fontId="36" fillId="0" borderId="119" xfId="17" applyNumberFormat="1" applyFont="1" applyBorder="1" applyAlignment="1">
      <alignment horizontal="center"/>
    </xf>
    <xf numFmtId="3" fontId="36" fillId="0" borderId="120" xfId="17" applyNumberFormat="1" applyFont="1" applyBorder="1" applyAlignment="1">
      <alignment horizontal="center"/>
    </xf>
    <xf numFmtId="3" fontId="6" fillId="0" borderId="118" xfId="0" applyNumberFormat="1" applyFont="1" applyBorder="1" applyAlignment="1">
      <alignment horizontal="center"/>
    </xf>
    <xf numFmtId="3" fontId="6" fillId="0" borderId="5" xfId="0" applyNumberFormat="1" applyFont="1" applyBorder="1" applyAlignment="1">
      <alignment horizontal="center"/>
    </xf>
    <xf numFmtId="3" fontId="36" fillId="0" borderId="117" xfId="10" applyNumberFormat="1" applyFont="1" applyBorder="1" applyAlignment="1">
      <alignment horizontal="center"/>
    </xf>
    <xf numFmtId="3" fontId="36" fillId="0" borderId="6" xfId="10" applyNumberFormat="1" applyFont="1" applyBorder="1" applyAlignment="1">
      <alignment horizontal="center"/>
    </xf>
    <xf numFmtId="3" fontId="6" fillId="0" borderId="119" xfId="0" applyNumberFormat="1" applyFont="1" applyBorder="1" applyAlignment="1">
      <alignment horizontal="center"/>
    </xf>
    <xf numFmtId="3" fontId="6" fillId="0" borderId="120" xfId="0" applyNumberFormat="1" applyFont="1" applyBorder="1" applyAlignment="1">
      <alignment horizontal="center"/>
    </xf>
    <xf numFmtId="3" fontId="21" fillId="0" borderId="42" xfId="0" applyNumberFormat="1" applyFont="1" applyFill="1" applyBorder="1" applyAlignment="1">
      <alignment horizontal="center"/>
    </xf>
    <xf numFmtId="3" fontId="21" fillId="0" borderId="65" xfId="0" applyNumberFormat="1" applyFont="1" applyBorder="1" applyAlignment="1">
      <alignment horizontal="center"/>
    </xf>
    <xf numFmtId="3" fontId="21" fillId="0" borderId="57" xfId="0" applyNumberFormat="1" applyFont="1" applyBorder="1" applyAlignment="1">
      <alignment horizontal="center"/>
    </xf>
    <xf numFmtId="3" fontId="26" fillId="0" borderId="119" xfId="13" applyNumberFormat="1" applyFont="1" applyBorder="1" applyAlignment="1">
      <alignment horizontal="right"/>
    </xf>
    <xf numFmtId="9" fontId="26" fillId="0" borderId="98" xfId="13" applyNumberFormat="1" applyFont="1" applyBorder="1" applyAlignment="1">
      <alignment horizontal="right"/>
    </xf>
    <xf numFmtId="9" fontId="26" fillId="0" borderId="120" xfId="13" applyNumberFormat="1" applyFont="1" applyBorder="1" applyAlignment="1">
      <alignment horizontal="right"/>
    </xf>
    <xf numFmtId="3" fontId="26" fillId="0" borderId="98" xfId="13" applyNumberFormat="1" applyFont="1" applyBorder="1" applyAlignment="1">
      <alignment horizontal="right"/>
    </xf>
    <xf numFmtId="0" fontId="46" fillId="4" borderId="0" xfId="2" applyFont="1" applyFill="1" applyBorder="1" applyAlignment="1" applyProtection="1">
      <alignment wrapText="1"/>
    </xf>
    <xf numFmtId="165" fontId="0" fillId="0" borderId="0" xfId="0" applyNumberFormat="1"/>
    <xf numFmtId="0" fontId="2" fillId="0" borderId="0" xfId="0" applyFont="1" applyAlignment="1">
      <alignment horizontal="left"/>
    </xf>
    <xf numFmtId="0" fontId="0" fillId="0" borderId="0" xfId="0" applyBorder="1"/>
    <xf numFmtId="0" fontId="2" fillId="0" borderId="0" xfId="0" applyFont="1" applyBorder="1"/>
    <xf numFmtId="0" fontId="0" fillId="4" borderId="0" xfId="0" applyFill="1"/>
    <xf numFmtId="0" fontId="45" fillId="0" borderId="0" xfId="13" applyFont="1"/>
    <xf numFmtId="0" fontId="47" fillId="0" borderId="0" xfId="2" applyFont="1" applyAlignment="1" applyProtection="1">
      <alignment wrapText="1"/>
    </xf>
    <xf numFmtId="0" fontId="38" fillId="0" borderId="0" xfId="0" applyFont="1" applyAlignment="1">
      <alignment wrapText="1"/>
    </xf>
    <xf numFmtId="0" fontId="45" fillId="0" borderId="0" xfId="0" applyFont="1" applyAlignment="1">
      <alignment horizontal="left" wrapText="1"/>
    </xf>
    <xf numFmtId="0" fontId="45" fillId="0" borderId="0" xfId="0" applyFont="1" applyAlignment="1">
      <alignment wrapText="1"/>
    </xf>
    <xf numFmtId="0" fontId="45" fillId="0" borderId="0" xfId="13" applyFont="1" applyAlignment="1">
      <alignment wrapText="1"/>
    </xf>
    <xf numFmtId="164" fontId="20" fillId="0" borderId="0" xfId="18" applyNumberFormat="1" applyFont="1"/>
    <xf numFmtId="0" fontId="37" fillId="0" borderId="121" xfId="11" applyFont="1" applyBorder="1" applyAlignment="1">
      <alignment horizontal="left" wrapText="1"/>
    </xf>
    <xf numFmtId="164" fontId="36" fillId="0" borderId="122" xfId="15" applyNumberFormat="1" applyFont="1" applyBorder="1" applyAlignment="1">
      <alignment horizontal="right" wrapText="1"/>
    </xf>
    <xf numFmtId="164" fontId="36" fillId="0" borderId="123" xfId="15" applyNumberFormat="1" applyFont="1" applyBorder="1" applyAlignment="1">
      <alignment horizontal="right" wrapText="1"/>
    </xf>
    <xf numFmtId="164" fontId="36" fillId="0" borderId="124" xfId="15" applyNumberFormat="1" applyFont="1" applyBorder="1" applyAlignment="1">
      <alignment horizontal="right" wrapText="1"/>
    </xf>
    <xf numFmtId="164" fontId="36" fillId="0" borderId="125" xfId="15" applyNumberFormat="1" applyFont="1" applyBorder="1" applyAlignment="1">
      <alignment horizontal="right" wrapText="1"/>
    </xf>
    <xf numFmtId="3" fontId="2" fillId="0" borderId="31" xfId="0" applyNumberFormat="1" applyFont="1" applyBorder="1" applyAlignment="1">
      <alignment horizontal="center"/>
    </xf>
    <xf numFmtId="3" fontId="2" fillId="0" borderId="0" xfId="0" applyNumberFormat="1" applyFont="1" applyBorder="1" applyAlignment="1">
      <alignment horizontal="center"/>
    </xf>
    <xf numFmtId="3" fontId="2" fillId="0" borderId="6" xfId="0" applyNumberFormat="1" applyFont="1" applyBorder="1" applyAlignment="1">
      <alignment horizontal="center"/>
    </xf>
    <xf numFmtId="3" fontId="2" fillId="0" borderId="5" xfId="0" applyNumberFormat="1" applyFont="1" applyBorder="1" applyAlignment="1">
      <alignment horizontal="center"/>
    </xf>
    <xf numFmtId="3" fontId="36" fillId="0" borderId="6" xfId="10" applyNumberFormat="1" applyFont="1" applyFill="1" applyBorder="1" applyAlignment="1">
      <alignment horizontal="center"/>
    </xf>
    <xf numFmtId="3" fontId="21" fillId="0" borderId="111" xfId="0" applyNumberFormat="1" applyFont="1" applyBorder="1" applyAlignment="1">
      <alignment horizontal="center"/>
    </xf>
    <xf numFmtId="3" fontId="21" fillId="0" borderId="126" xfId="0" applyNumberFormat="1" applyFont="1" applyBorder="1" applyAlignment="1">
      <alignment horizontal="center"/>
    </xf>
    <xf numFmtId="3" fontId="21" fillId="0" borderId="127" xfId="0" applyNumberFormat="1" applyFont="1" applyBorder="1" applyAlignment="1">
      <alignment horizontal="center"/>
    </xf>
    <xf numFmtId="9" fontId="4" fillId="0" borderId="34" xfId="0" applyNumberFormat="1" applyFont="1" applyBorder="1" applyAlignment="1">
      <alignment horizontal="right"/>
    </xf>
    <xf numFmtId="9" fontId="4" fillId="0" borderId="31" xfId="0" applyNumberFormat="1" applyFont="1" applyBorder="1" applyAlignment="1">
      <alignment horizontal="right"/>
    </xf>
    <xf numFmtId="0" fontId="27" fillId="0" borderId="129" xfId="13" applyFont="1" applyBorder="1" applyAlignment="1">
      <alignment horizontal="right" wrapText="1"/>
    </xf>
    <xf numFmtId="9" fontId="26" fillId="0" borderId="15" xfId="13" applyNumberFormat="1" applyFont="1" applyFill="1" applyBorder="1" applyAlignment="1">
      <alignment horizontal="right"/>
    </xf>
    <xf numFmtId="3" fontId="20" fillId="2" borderId="15" xfId="13" applyNumberFormat="1" applyFill="1" applyBorder="1"/>
    <xf numFmtId="3" fontId="20" fillId="0" borderId="15" xfId="13" applyNumberFormat="1" applyBorder="1"/>
    <xf numFmtId="3" fontId="20" fillId="0" borderId="25" xfId="13" applyNumberFormat="1" applyBorder="1"/>
    <xf numFmtId="0" fontId="21" fillId="0" borderId="62" xfId="13" applyFont="1" applyBorder="1"/>
    <xf numFmtId="0" fontId="21" fillId="0" borderId="109" xfId="13" applyFont="1" applyBorder="1"/>
    <xf numFmtId="0" fontId="0" fillId="0" borderId="0" xfId="0" applyFill="1"/>
    <xf numFmtId="3" fontId="21" fillId="0" borderId="130" xfId="0" applyNumberFormat="1" applyFont="1" applyBorder="1" applyAlignment="1">
      <alignment horizontal="center"/>
    </xf>
    <xf numFmtId="3" fontId="21" fillId="0" borderId="123" xfId="0" applyNumberFormat="1" applyFont="1" applyBorder="1" applyAlignment="1">
      <alignment horizontal="center"/>
    </xf>
    <xf numFmtId="3" fontId="21" fillId="0" borderId="104" xfId="0" applyNumberFormat="1" applyFont="1" applyBorder="1" applyAlignment="1">
      <alignment horizontal="center"/>
    </xf>
    <xf numFmtId="3" fontId="21" fillId="0" borderId="131" xfId="0" applyNumberFormat="1" applyFont="1" applyBorder="1" applyAlignment="1">
      <alignment horizontal="center"/>
    </xf>
    <xf numFmtId="3" fontId="21" fillId="0" borderId="132" xfId="0" applyNumberFormat="1" applyFont="1" applyBorder="1" applyAlignment="1">
      <alignment horizontal="center"/>
    </xf>
    <xf numFmtId="0" fontId="21" fillId="0" borderId="22" xfId="0" applyFont="1" applyBorder="1"/>
    <xf numFmtId="0" fontId="44" fillId="0" borderId="20" xfId="0" applyFont="1" applyBorder="1"/>
    <xf numFmtId="9" fontId="21" fillId="0" borderId="133" xfId="0" applyNumberFormat="1" applyFont="1" applyFill="1" applyBorder="1" applyAlignment="1">
      <alignment horizontal="right"/>
    </xf>
    <xf numFmtId="9" fontId="21" fillId="0" borderId="134" xfId="0" applyNumberFormat="1" applyFont="1" applyFill="1" applyBorder="1" applyAlignment="1">
      <alignment horizontal="right"/>
    </xf>
    <xf numFmtId="9" fontId="21" fillId="0" borderId="135" xfId="0" applyNumberFormat="1" applyFont="1" applyFill="1" applyBorder="1" applyAlignment="1">
      <alignment horizontal="right"/>
    </xf>
    <xf numFmtId="9" fontId="21" fillId="0" borderId="136" xfId="0" applyNumberFormat="1" applyFont="1" applyFill="1" applyBorder="1" applyAlignment="1">
      <alignment horizontal="right"/>
    </xf>
    <xf numFmtId="9" fontId="21" fillId="0" borderId="137" xfId="0" applyNumberFormat="1" applyFont="1" applyFill="1" applyBorder="1" applyAlignment="1">
      <alignment horizontal="right"/>
    </xf>
    <xf numFmtId="0" fontId="43" fillId="0" borderId="20" xfId="0" applyFont="1" applyBorder="1"/>
    <xf numFmtId="9" fontId="43" fillId="0" borderId="136" xfId="0" applyNumberFormat="1" applyFont="1" applyFill="1" applyBorder="1" applyAlignment="1">
      <alignment horizontal="right"/>
    </xf>
    <xf numFmtId="9" fontId="43" fillId="0" borderId="138" xfId="0" applyNumberFormat="1" applyFont="1" applyFill="1" applyBorder="1" applyAlignment="1">
      <alignment horizontal="right"/>
    </xf>
    <xf numFmtId="9" fontId="43" fillId="0" borderId="135" xfId="0" applyNumberFormat="1" applyFont="1" applyFill="1" applyBorder="1" applyAlignment="1">
      <alignment horizontal="right"/>
    </xf>
    <xf numFmtId="9" fontId="43" fillId="0" borderId="134" xfId="0" applyNumberFormat="1" applyFont="1" applyFill="1" applyBorder="1" applyAlignment="1">
      <alignment horizontal="right"/>
    </xf>
    <xf numFmtId="9" fontId="43" fillId="0" borderId="137" xfId="0" applyNumberFormat="1" applyFont="1" applyFill="1" applyBorder="1" applyAlignment="1">
      <alignment horizontal="right"/>
    </xf>
    <xf numFmtId="3" fontId="26" fillId="2" borderId="119" xfId="13" applyNumberFormat="1" applyFont="1" applyFill="1" applyBorder="1" applyAlignment="1">
      <alignment horizontal="right"/>
    </xf>
    <xf numFmtId="0" fontId="23" fillId="0" borderId="0" xfId="13" applyFont="1" applyAlignment="1">
      <alignment horizontal="left" vertical="top" wrapText="1"/>
    </xf>
    <xf numFmtId="14" fontId="10" fillId="4" borderId="0" xfId="1" applyNumberFormat="1" applyFont="1" applyFill="1" applyAlignment="1">
      <alignment horizontal="left"/>
    </xf>
    <xf numFmtId="14" fontId="2" fillId="0" borderId="0" xfId="13" applyNumberFormat="1" applyFont="1" applyFill="1"/>
    <xf numFmtId="14" fontId="20" fillId="0" borderId="0" xfId="13" applyNumberFormat="1" applyFill="1"/>
    <xf numFmtId="16" fontId="23" fillId="0" borderId="0" xfId="13" applyNumberFormat="1" applyFont="1" applyAlignment="1">
      <alignment vertical="top" wrapText="1"/>
    </xf>
    <xf numFmtId="0" fontId="27" fillId="0" borderId="34" xfId="13" applyFont="1" applyBorder="1" applyAlignment="1">
      <alignment wrapText="1"/>
    </xf>
    <xf numFmtId="0" fontId="21" fillId="0" borderId="33" xfId="0" applyFont="1" applyBorder="1" applyAlignment="1">
      <alignment wrapText="1"/>
    </xf>
    <xf numFmtId="0" fontId="21" fillId="0" borderId="32" xfId="13" applyFont="1" applyBorder="1" applyAlignment="1">
      <alignment horizontal="right" wrapText="1"/>
    </xf>
    <xf numFmtId="0" fontId="27" fillId="0" borderId="70" xfId="13" applyFont="1" applyBorder="1" applyAlignment="1">
      <alignment horizontal="right" wrapText="1"/>
    </xf>
    <xf numFmtId="3" fontId="26" fillId="0" borderId="31" xfId="13" applyNumberFormat="1" applyFont="1" applyFill="1" applyBorder="1" applyAlignment="1">
      <alignment horizontal="right"/>
    </xf>
    <xf numFmtId="3" fontId="1" fillId="0" borderId="0" xfId="0" applyNumberFormat="1" applyFont="1" applyBorder="1"/>
    <xf numFmtId="3" fontId="27" fillId="0" borderId="28" xfId="13" applyNumberFormat="1" applyFont="1" applyFill="1" applyBorder="1" applyAlignment="1">
      <alignment horizontal="right"/>
    </xf>
    <xf numFmtId="3" fontId="21" fillId="0" borderId="27" xfId="0" applyNumberFormat="1" applyFont="1" applyBorder="1"/>
    <xf numFmtId="0" fontId="21" fillId="0" borderId="52" xfId="13" applyFont="1" applyBorder="1" applyAlignment="1">
      <alignment horizontal="right"/>
    </xf>
    <xf numFmtId="165" fontId="20" fillId="0" borderId="30" xfId="18" applyNumberFormat="1" applyFont="1" applyFill="1" applyBorder="1"/>
    <xf numFmtId="165" fontId="21" fillId="0" borderId="29" xfId="18" applyNumberFormat="1" applyFont="1" applyFill="1" applyBorder="1"/>
    <xf numFmtId="3" fontId="6" fillId="0" borderId="0" xfId="0" applyNumberFormat="1" applyFont="1" applyBorder="1"/>
    <xf numFmtId="0" fontId="27" fillId="0" borderId="140" xfId="13" applyFont="1" applyBorder="1"/>
    <xf numFmtId="9" fontId="26" fillId="0" borderId="99" xfId="13" applyNumberFormat="1" applyFont="1" applyBorder="1" applyAlignment="1">
      <alignment horizontal="right"/>
    </xf>
    <xf numFmtId="0" fontId="27" fillId="0" borderId="60" xfId="13" applyFont="1" applyBorder="1"/>
    <xf numFmtId="0" fontId="27" fillId="0" borderId="109" xfId="13" applyFont="1" applyBorder="1"/>
    <xf numFmtId="0" fontId="27" fillId="0" borderId="106" xfId="13" applyFont="1" applyBorder="1"/>
    <xf numFmtId="0" fontId="27" fillId="0" borderId="62" xfId="13" applyFont="1" applyBorder="1"/>
    <xf numFmtId="3" fontId="36" fillId="0" borderId="67" xfId="11" applyNumberFormat="1" applyFont="1" applyBorder="1" applyAlignment="1">
      <alignment horizontal="right"/>
    </xf>
    <xf numFmtId="164" fontId="36" fillId="0" borderId="142" xfId="15" applyNumberFormat="1" applyFont="1" applyBorder="1" applyAlignment="1">
      <alignment horizontal="right" wrapText="1"/>
    </xf>
    <xf numFmtId="3" fontId="20" fillId="2" borderId="98" xfId="13" applyNumberFormat="1" applyFill="1" applyBorder="1"/>
    <xf numFmtId="3" fontId="20" fillId="0" borderId="98" xfId="13" applyNumberFormat="1" applyFill="1" applyBorder="1"/>
    <xf numFmtId="3" fontId="20" fillId="0" borderId="99" xfId="13" applyNumberFormat="1" applyFill="1" applyBorder="1"/>
    <xf numFmtId="3" fontId="21" fillId="0" borderId="94" xfId="13" applyNumberFormat="1" applyFont="1" applyBorder="1"/>
    <xf numFmtId="3" fontId="21" fillId="0" borderId="97" xfId="13" applyNumberFormat="1" applyFont="1" applyBorder="1"/>
    <xf numFmtId="3" fontId="21" fillId="0" borderId="97" xfId="13" applyNumberFormat="1" applyFont="1" applyFill="1" applyBorder="1"/>
    <xf numFmtId="3" fontId="21" fillId="0" borderId="1" xfId="13" applyNumberFormat="1" applyFont="1" applyBorder="1"/>
    <xf numFmtId="3" fontId="21" fillId="0" borderId="12" xfId="13" applyNumberFormat="1" applyFont="1" applyFill="1" applyBorder="1"/>
    <xf numFmtId="3" fontId="26" fillId="2" borderId="94" xfId="13" applyNumberFormat="1" applyFont="1" applyFill="1" applyBorder="1" applyAlignment="1">
      <alignment horizontal="right"/>
    </xf>
    <xf numFmtId="0" fontId="9" fillId="4" borderId="0" xfId="1" applyFont="1" applyFill="1" applyBorder="1" applyAlignment="1">
      <alignment vertical="top" wrapText="1"/>
    </xf>
    <xf numFmtId="0" fontId="28" fillId="4" borderId="0" xfId="2" applyFont="1" applyFill="1" applyBorder="1" applyAlignment="1" applyProtection="1">
      <alignment wrapText="1"/>
    </xf>
    <xf numFmtId="9" fontId="26" fillId="0" borderId="12" xfId="13" applyNumberFormat="1" applyFont="1" applyFill="1" applyBorder="1" applyAlignment="1">
      <alignment horizontal="right"/>
    </xf>
    <xf numFmtId="3" fontId="21" fillId="0" borderId="1" xfId="13" applyNumberFormat="1" applyFont="1" applyFill="1" applyBorder="1"/>
    <xf numFmtId="0" fontId="40" fillId="0" borderId="0" xfId="13" applyFont="1" applyBorder="1" applyAlignment="1">
      <alignment horizontal="left"/>
    </xf>
    <xf numFmtId="3" fontId="39" fillId="0" borderId="0" xfId="13" applyNumberFormat="1" applyFont="1" applyBorder="1" applyAlignment="1">
      <alignment horizontal="right"/>
    </xf>
    <xf numFmtId="0" fontId="20" fillId="0" borderId="7" xfId="13" applyBorder="1"/>
    <xf numFmtId="0" fontId="20" fillId="0" borderId="0" xfId="13" applyNumberFormat="1" applyFont="1"/>
    <xf numFmtId="3" fontId="36" fillId="0" borderId="0" xfId="15" applyNumberFormat="1" applyFont="1" applyFill="1" applyBorder="1" applyAlignment="1">
      <alignment horizontal="right" vertical="center" wrapText="1"/>
    </xf>
    <xf numFmtId="3" fontId="36" fillId="0" borderId="0" xfId="15" applyNumberFormat="1" applyFont="1" applyFill="1" applyBorder="1" applyAlignment="1">
      <alignment horizontal="right"/>
    </xf>
    <xf numFmtId="3" fontId="36" fillId="0" borderId="143" xfId="15" applyNumberFormat="1" applyFont="1" applyFill="1" applyBorder="1" applyAlignment="1">
      <alignment horizontal="right"/>
    </xf>
    <xf numFmtId="3" fontId="36" fillId="0" borderId="30" xfId="15" applyNumberFormat="1" applyFont="1" applyFill="1" applyBorder="1" applyAlignment="1">
      <alignment horizontal="right"/>
    </xf>
    <xf numFmtId="3" fontId="36" fillId="0" borderId="27" xfId="15" applyNumberFormat="1" applyFont="1" applyFill="1" applyBorder="1" applyAlignment="1">
      <alignment horizontal="right"/>
    </xf>
    <xf numFmtId="3" fontId="36" fillId="0" borderId="33" xfId="15" applyNumberFormat="1" applyFont="1" applyFill="1" applyBorder="1" applyAlignment="1">
      <alignment horizontal="right" wrapText="1"/>
    </xf>
    <xf numFmtId="3" fontId="36" fillId="0" borderId="33" xfId="15" applyNumberFormat="1" applyFont="1" applyFill="1" applyBorder="1" applyAlignment="1">
      <alignment horizontal="right"/>
    </xf>
    <xf numFmtId="3" fontId="36" fillId="0" borderId="33" xfId="15" applyNumberFormat="1" applyFont="1" applyFill="1" applyBorder="1" applyAlignment="1">
      <alignment horizontal="right" vertical="center" wrapText="1"/>
    </xf>
    <xf numFmtId="3" fontId="36" fillId="0" borderId="32" xfId="15" applyNumberFormat="1" applyFont="1" applyFill="1" applyBorder="1" applyAlignment="1">
      <alignment horizontal="right"/>
    </xf>
    <xf numFmtId="3" fontId="36" fillId="0" borderId="0" xfId="15" applyNumberFormat="1" applyFont="1" applyFill="1" applyBorder="1" applyAlignment="1">
      <alignment horizontal="right" wrapText="1"/>
    </xf>
    <xf numFmtId="3" fontId="36" fillId="0" borderId="0" xfId="10" applyNumberFormat="1" applyFont="1" applyFill="1" applyBorder="1" applyAlignment="1">
      <alignment horizontal="right" wrapText="1"/>
    </xf>
    <xf numFmtId="3" fontId="36" fillId="0" borderId="0" xfId="10" applyNumberFormat="1" applyFont="1" applyFill="1" applyBorder="1" applyAlignment="1">
      <alignment horizontal="right"/>
    </xf>
    <xf numFmtId="3" fontId="36" fillId="0" borderId="80" xfId="15" applyNumberFormat="1" applyFont="1" applyFill="1" applyBorder="1" applyAlignment="1">
      <alignment horizontal="right" vertical="center" wrapText="1"/>
    </xf>
    <xf numFmtId="3" fontId="36" fillId="0" borderId="27" xfId="15" applyNumberFormat="1" applyFont="1" applyFill="1" applyBorder="1" applyAlignment="1">
      <alignment horizontal="right" vertical="center" wrapText="1"/>
    </xf>
    <xf numFmtId="3" fontId="36" fillId="0" borderId="29" xfId="15" applyNumberFormat="1" applyFont="1" applyFill="1" applyBorder="1" applyAlignment="1">
      <alignment horizontal="right"/>
    </xf>
    <xf numFmtId="3" fontId="36" fillId="0" borderId="30" xfId="15" applyNumberFormat="1" applyFont="1" applyFill="1" applyBorder="1" applyAlignment="1">
      <alignment horizontal="right" wrapText="1"/>
    </xf>
    <xf numFmtId="3" fontId="36" fillId="0" borderId="27" xfId="15" applyNumberFormat="1" applyFont="1" applyFill="1" applyBorder="1" applyAlignment="1">
      <alignment horizontal="right" wrapText="1"/>
    </xf>
    <xf numFmtId="3" fontId="36" fillId="0" borderId="29" xfId="15" applyNumberFormat="1" applyFont="1" applyFill="1" applyBorder="1" applyAlignment="1">
      <alignment horizontal="right" wrapText="1"/>
    </xf>
    <xf numFmtId="3" fontId="36" fillId="0" borderId="27" xfId="18" applyNumberFormat="1" applyFont="1" applyFill="1" applyBorder="1" applyAlignment="1">
      <alignment horizontal="right"/>
    </xf>
    <xf numFmtId="3" fontId="48" fillId="0" borderId="0" xfId="0" applyNumberFormat="1" applyFont="1" applyBorder="1" applyAlignment="1">
      <alignment horizontal="right"/>
    </xf>
    <xf numFmtId="3" fontId="36" fillId="0" borderId="80" xfId="15" applyNumberFormat="1" applyFont="1" applyFill="1" applyBorder="1" applyAlignment="1">
      <alignment horizontal="right" wrapText="1"/>
    </xf>
    <xf numFmtId="0" fontId="1" fillId="0" borderId="0" xfId="0" applyFont="1" applyAlignment="1">
      <alignment horizontal="left"/>
    </xf>
    <xf numFmtId="3" fontId="42" fillId="0" borderId="58" xfId="0" applyNumberFormat="1" applyFont="1" applyFill="1" applyBorder="1" applyAlignment="1">
      <alignment horizontal="right"/>
    </xf>
    <xf numFmtId="3" fontId="42" fillId="0" borderId="59" xfId="0" applyNumberFormat="1" applyFont="1" applyFill="1" applyBorder="1" applyAlignment="1">
      <alignment horizontal="right"/>
    </xf>
    <xf numFmtId="3" fontId="42" fillId="0" borderId="66" xfId="0" applyNumberFormat="1" applyFont="1" applyFill="1" applyBorder="1" applyAlignment="1">
      <alignment horizontal="right"/>
    </xf>
    <xf numFmtId="3" fontId="42" fillId="0" borderId="59" xfId="0" applyNumberFormat="1" applyFont="1" applyBorder="1" applyAlignment="1">
      <alignment horizontal="right"/>
    </xf>
    <xf numFmtId="3" fontId="42" fillId="0" borderId="32" xfId="0" applyNumberFormat="1" applyFont="1" applyFill="1" applyBorder="1" applyAlignment="1">
      <alignment horizontal="right"/>
    </xf>
    <xf numFmtId="3" fontId="42" fillId="0" borderId="48" xfId="0" applyNumberFormat="1" applyFont="1" applyBorder="1" applyAlignment="1">
      <alignment horizontal="right"/>
    </xf>
    <xf numFmtId="3" fontId="42" fillId="0" borderId="60" xfId="0" applyNumberFormat="1" applyFont="1" applyFill="1" applyBorder="1" applyAlignment="1">
      <alignment horizontal="right"/>
    </xf>
    <xf numFmtId="3" fontId="42" fillId="0" borderId="61" xfId="0" applyNumberFormat="1" applyFont="1" applyFill="1" applyBorder="1" applyAlignment="1">
      <alignment horizontal="right"/>
    </xf>
    <xf numFmtId="3" fontId="42" fillId="0" borderId="67" xfId="0" applyNumberFormat="1" applyFont="1" applyFill="1" applyBorder="1" applyAlignment="1">
      <alignment horizontal="right"/>
    </xf>
    <xf numFmtId="3" fontId="42" fillId="0" borderId="61" xfId="0" applyNumberFormat="1" applyFont="1" applyBorder="1" applyAlignment="1">
      <alignment horizontal="right"/>
    </xf>
    <xf numFmtId="3" fontId="42" fillId="0" borderId="30" xfId="0" applyNumberFormat="1" applyFont="1" applyFill="1" applyBorder="1" applyAlignment="1">
      <alignment horizontal="right"/>
    </xf>
    <xf numFmtId="3" fontId="42" fillId="0" borderId="49" xfId="0" applyNumberFormat="1" applyFont="1" applyBorder="1" applyAlignment="1">
      <alignment horizontal="right"/>
    </xf>
    <xf numFmtId="3" fontId="43" fillId="0" borderId="133" xfId="0" applyNumberFormat="1" applyFont="1" applyFill="1" applyBorder="1" applyAlignment="1">
      <alignment horizontal="right"/>
    </xf>
    <xf numFmtId="3" fontId="43" fillId="0" borderId="134" xfId="0" applyNumberFormat="1" applyFont="1" applyFill="1" applyBorder="1" applyAlignment="1">
      <alignment horizontal="right"/>
    </xf>
    <xf numFmtId="3" fontId="43" fillId="0" borderId="135" xfId="0" applyNumberFormat="1" applyFont="1" applyFill="1" applyBorder="1" applyAlignment="1">
      <alignment horizontal="right"/>
    </xf>
    <xf numFmtId="3" fontId="43" fillId="0" borderId="136" xfId="0" applyNumberFormat="1" applyFont="1" applyFill="1" applyBorder="1" applyAlignment="1">
      <alignment horizontal="right"/>
    </xf>
    <xf numFmtId="3" fontId="43" fillId="0" borderId="137" xfId="0" applyNumberFormat="1" applyFont="1" applyFill="1" applyBorder="1" applyAlignment="1">
      <alignment horizontal="right"/>
    </xf>
    <xf numFmtId="1" fontId="0" fillId="0" borderId="0" xfId="0" applyNumberFormat="1"/>
    <xf numFmtId="3" fontId="27" fillId="0" borderId="4" xfId="13" applyNumberFormat="1" applyFont="1" applyFill="1" applyBorder="1" applyAlignment="1">
      <alignment horizontal="right"/>
    </xf>
    <xf numFmtId="9" fontId="27" fillId="0" borderId="1" xfId="13" applyNumberFormat="1" applyFont="1" applyFill="1" applyBorder="1" applyAlignment="1">
      <alignment horizontal="right"/>
    </xf>
    <xf numFmtId="3" fontId="27" fillId="0" borderId="3" xfId="13" applyNumberFormat="1" applyFont="1" applyFill="1" applyBorder="1" applyAlignment="1">
      <alignment horizontal="right"/>
    </xf>
    <xf numFmtId="9" fontId="27" fillId="0" borderId="2" xfId="13" applyNumberFormat="1" applyFont="1" applyFill="1" applyBorder="1" applyAlignment="1">
      <alignment horizontal="right"/>
    </xf>
    <xf numFmtId="3" fontId="27" fillId="0" borderId="1" xfId="13" applyNumberFormat="1" applyFont="1" applyFill="1" applyBorder="1" applyAlignment="1">
      <alignment horizontal="right"/>
    </xf>
    <xf numFmtId="164" fontId="21" fillId="0" borderId="43" xfId="18" applyNumberFormat="1" applyFont="1" applyFill="1" applyBorder="1"/>
    <xf numFmtId="3" fontId="27" fillId="0" borderId="4" xfId="13" applyNumberFormat="1" applyFont="1" applyBorder="1" applyAlignment="1">
      <alignment horizontal="right"/>
    </xf>
    <xf numFmtId="3" fontId="27" fillId="0" borderId="3" xfId="13" applyNumberFormat="1" applyFont="1" applyBorder="1" applyAlignment="1">
      <alignment horizontal="right"/>
    </xf>
    <xf numFmtId="9" fontId="27" fillId="0" borderId="2" xfId="13" applyNumberFormat="1" applyFont="1" applyBorder="1" applyAlignment="1">
      <alignment horizontal="right"/>
    </xf>
    <xf numFmtId="9" fontId="27" fillId="0" borderId="91" xfId="13" applyNumberFormat="1" applyFont="1" applyFill="1" applyBorder="1" applyAlignment="1">
      <alignment horizontal="right"/>
    </xf>
    <xf numFmtId="3" fontId="27" fillId="0" borderId="87" xfId="13" applyNumberFormat="1" applyFont="1" applyFill="1" applyBorder="1" applyAlignment="1">
      <alignment horizontal="right"/>
    </xf>
    <xf numFmtId="9" fontId="27" fillId="0" borderId="90" xfId="13" applyNumberFormat="1" applyFont="1" applyFill="1" applyBorder="1" applyAlignment="1">
      <alignment horizontal="right"/>
    </xf>
    <xf numFmtId="9" fontId="27" fillId="0" borderId="88" xfId="13" applyNumberFormat="1" applyFont="1" applyFill="1" applyBorder="1" applyAlignment="1">
      <alignment horizontal="right"/>
    </xf>
    <xf numFmtId="3" fontId="27" fillId="0" borderId="90" xfId="13" applyNumberFormat="1" applyFont="1" applyFill="1" applyBorder="1" applyAlignment="1">
      <alignment horizontal="right"/>
    </xf>
    <xf numFmtId="9" fontId="20" fillId="0" borderId="0" xfId="19" applyFont="1"/>
    <xf numFmtId="3" fontId="23" fillId="0" borderId="0" xfId="13" applyNumberFormat="1" applyFont="1" applyAlignment="1">
      <alignment vertical="top" wrapText="1"/>
    </xf>
    <xf numFmtId="3" fontId="23" fillId="0" borderId="0" xfId="13" applyNumberFormat="1" applyFont="1" applyAlignment="1">
      <alignment horizontal="left" vertical="top" wrapText="1"/>
    </xf>
    <xf numFmtId="9" fontId="23" fillId="0" borderId="0" xfId="19" applyFont="1" applyAlignment="1">
      <alignment vertical="top" wrapText="1"/>
    </xf>
    <xf numFmtId="166" fontId="0" fillId="0" borderId="0" xfId="0" applyNumberFormat="1"/>
    <xf numFmtId="0" fontId="49" fillId="0" borderId="0" xfId="13" applyFont="1"/>
    <xf numFmtId="0" fontId="40" fillId="0" borderId="12" xfId="13" applyFont="1" applyBorder="1" applyAlignment="1">
      <alignment horizontal="right" wrapText="1"/>
    </xf>
    <xf numFmtId="0" fontId="9" fillId="4" borderId="0" xfId="1" applyFont="1" applyFill="1" applyBorder="1" applyAlignment="1">
      <alignment vertical="top" wrapText="1"/>
    </xf>
    <xf numFmtId="0" fontId="27" fillId="0" borderId="16" xfId="13" applyFont="1" applyBorder="1" applyAlignment="1">
      <alignment horizontal="center" wrapText="1"/>
    </xf>
    <xf numFmtId="0" fontId="0" fillId="0" borderId="15" xfId="0" applyBorder="1" applyAlignment="1">
      <alignment horizontal="center" wrapText="1"/>
    </xf>
    <xf numFmtId="0" fontId="27" fillId="0" borderId="77" xfId="13" applyFont="1" applyBorder="1" applyAlignment="1">
      <alignment horizontal="center" wrapText="1"/>
    </xf>
    <xf numFmtId="0" fontId="0" fillId="0" borderId="39" xfId="0" applyBorder="1" applyAlignment="1">
      <alignment horizontal="center" wrapText="1"/>
    </xf>
    <xf numFmtId="0" fontId="27" fillId="0" borderId="15" xfId="13" applyFont="1" applyBorder="1" applyAlignment="1">
      <alignment horizontal="center" wrapText="1"/>
    </xf>
    <xf numFmtId="0" fontId="0" fillId="0" borderId="25" xfId="0" applyBorder="1" applyAlignment="1">
      <alignment horizontal="center" wrapText="1"/>
    </xf>
    <xf numFmtId="0" fontId="23" fillId="0" borderId="0" xfId="13" applyFont="1" applyAlignment="1">
      <alignment horizontal="left" vertical="top" wrapText="1"/>
    </xf>
    <xf numFmtId="0" fontId="27" fillId="0" borderId="9" xfId="13" applyFont="1" applyBorder="1" applyAlignment="1">
      <alignment horizontal="center" wrapText="1"/>
    </xf>
    <xf numFmtId="0" fontId="0" fillId="0" borderId="128" xfId="0" applyBorder="1" applyAlignment="1">
      <alignment horizontal="center" wrapText="1"/>
    </xf>
    <xf numFmtId="0" fontId="27" fillId="0" borderId="11" xfId="13" applyFont="1" applyBorder="1" applyAlignment="1">
      <alignment horizontal="center" wrapText="1"/>
    </xf>
    <xf numFmtId="0" fontId="0" fillId="0" borderId="78" xfId="0" applyBorder="1" applyAlignment="1">
      <alignment horizontal="center" wrapText="1"/>
    </xf>
    <xf numFmtId="0" fontId="27" fillId="0" borderId="78" xfId="13" applyFont="1" applyBorder="1" applyAlignment="1">
      <alignment horizontal="center" wrapText="1"/>
    </xf>
    <xf numFmtId="0" fontId="27" fillId="0" borderId="10" xfId="13" applyFont="1" applyBorder="1" applyAlignment="1">
      <alignment horizontal="center" wrapText="1"/>
    </xf>
    <xf numFmtId="0" fontId="27" fillId="0" borderId="8" xfId="13" applyFont="1" applyBorder="1" applyAlignment="1">
      <alignment horizontal="center" wrapText="1"/>
    </xf>
    <xf numFmtId="0" fontId="27" fillId="0" borderId="14" xfId="13" applyFont="1" applyBorder="1" applyAlignment="1">
      <alignment horizontal="center" wrapText="1"/>
    </xf>
    <xf numFmtId="0" fontId="27" fillId="0" borderId="39" xfId="13" applyFont="1" applyBorder="1" applyAlignment="1">
      <alignment horizontal="center" wrapText="1"/>
    </xf>
    <xf numFmtId="0" fontId="21" fillId="0" borderId="26" xfId="13" applyFont="1" applyBorder="1" applyAlignment="1">
      <alignment horizontal="left" vertical="center" wrapText="1"/>
    </xf>
    <xf numFmtId="0" fontId="21" fillId="0" borderId="19" xfId="13" applyFont="1" applyBorder="1" applyAlignment="1">
      <alignment horizontal="left" vertical="center" wrapText="1"/>
    </xf>
    <xf numFmtId="0" fontId="21" fillId="0" borderId="93" xfId="13" applyFont="1" applyBorder="1" applyAlignment="1">
      <alignment horizontal="left" vertical="center" wrapText="1"/>
    </xf>
    <xf numFmtId="0" fontId="21" fillId="0" borderId="18" xfId="13" applyFont="1" applyBorder="1" applyAlignment="1">
      <alignment horizontal="left" vertical="center" wrapText="1"/>
    </xf>
    <xf numFmtId="0" fontId="21" fillId="0" borderId="26" xfId="13" applyFont="1" applyBorder="1" applyAlignment="1">
      <alignment horizontal="left" wrapText="1"/>
    </xf>
    <xf numFmtId="0" fontId="21" fillId="0" borderId="18" xfId="13" applyFont="1" applyBorder="1" applyAlignment="1">
      <alignment horizontal="left" wrapText="1"/>
    </xf>
    <xf numFmtId="0" fontId="27" fillId="0" borderId="141" xfId="13" applyFont="1" applyBorder="1" applyAlignment="1">
      <alignment horizontal="left" wrapText="1"/>
    </xf>
    <xf numFmtId="0" fontId="27" fillId="0" borderId="62" xfId="13" applyFont="1" applyBorder="1" applyAlignment="1">
      <alignment horizontal="left" wrapText="1"/>
    </xf>
    <xf numFmtId="0" fontId="21" fillId="0" borderId="139" xfId="13" applyFont="1" applyBorder="1" applyAlignment="1">
      <alignment horizontal="left" vertical="center" wrapText="1"/>
    </xf>
    <xf numFmtId="0" fontId="31" fillId="4" borderId="0" xfId="9" applyFont="1" applyFill="1" applyAlignment="1">
      <alignment horizontal="left" vertical="top" wrapText="1"/>
    </xf>
    <xf numFmtId="0" fontId="32" fillId="4" borderId="0" xfId="8" applyFont="1" applyFill="1" applyAlignment="1">
      <alignment horizontal="left" vertical="top" wrapText="1"/>
    </xf>
    <xf numFmtId="0" fontId="34" fillId="0" borderId="26" xfId="13" applyFont="1" applyBorder="1" applyAlignment="1">
      <alignment horizontal="center" vertical="center" textRotation="90"/>
    </xf>
    <xf numFmtId="0" fontId="34" fillId="0" borderId="19" xfId="13" applyFont="1" applyBorder="1" applyAlignment="1">
      <alignment horizontal="center" vertical="center" textRotation="90"/>
    </xf>
    <xf numFmtId="0" fontId="34" fillId="0" borderId="23" xfId="13" applyFont="1" applyBorder="1" applyAlignment="1">
      <alignment horizontal="center" vertical="center" textRotation="90"/>
    </xf>
    <xf numFmtId="0" fontId="34" fillId="0" borderId="24" xfId="13" applyFont="1" applyBorder="1" applyAlignment="1">
      <alignment horizontal="center" vertical="center" textRotation="90"/>
    </xf>
    <xf numFmtId="0" fontId="21" fillId="0" borderId="15" xfId="13" applyFont="1" applyBorder="1" applyAlignment="1">
      <alignment horizontal="center"/>
    </xf>
    <xf numFmtId="0" fontId="21" fillId="0" borderId="25" xfId="13" applyFont="1" applyBorder="1" applyAlignment="1">
      <alignment horizontal="center"/>
    </xf>
    <xf numFmtId="0" fontId="21" fillId="0" borderId="72" xfId="13" applyFont="1" applyBorder="1" applyAlignment="1">
      <alignment horizontal="center"/>
    </xf>
    <xf numFmtId="0" fontId="21" fillId="0" borderId="73" xfId="13" applyFont="1" applyBorder="1" applyAlignment="1">
      <alignment horizontal="center"/>
    </xf>
    <xf numFmtId="0" fontId="21" fillId="0" borderId="39" xfId="13" applyFont="1" applyBorder="1" applyAlignment="1">
      <alignment horizontal="center"/>
    </xf>
    <xf numFmtId="0" fontId="21" fillId="0" borderId="77" xfId="13" applyFont="1" applyBorder="1" applyAlignment="1">
      <alignment horizontal="center"/>
    </xf>
    <xf numFmtId="0" fontId="40" fillId="0" borderId="16" xfId="13" applyFont="1" applyBorder="1" applyAlignment="1">
      <alignment horizontal="center"/>
    </xf>
    <xf numFmtId="0" fontId="40" fillId="0" borderId="14" xfId="13" applyFont="1" applyBorder="1" applyAlignment="1">
      <alignment horizontal="center"/>
    </xf>
    <xf numFmtId="0" fontId="40" fillId="0" borderId="35" xfId="13" applyFont="1" applyBorder="1" applyAlignment="1">
      <alignment horizontal="center"/>
    </xf>
    <xf numFmtId="0" fontId="21" fillId="0" borderId="60" xfId="0" applyNumberFormat="1" applyFont="1" applyBorder="1" applyAlignment="1">
      <alignment horizontal="center" vertical="center"/>
    </xf>
    <xf numFmtId="49" fontId="21" fillId="0" borderId="60" xfId="0" applyNumberFormat="1" applyFont="1" applyBorder="1" applyAlignment="1">
      <alignment horizontal="center" vertical="center"/>
    </xf>
    <xf numFmtId="49" fontId="21" fillId="0" borderId="62" xfId="0" applyNumberFormat="1" applyFont="1" applyBorder="1" applyAlignment="1">
      <alignment horizontal="center" vertical="center"/>
    </xf>
    <xf numFmtId="49" fontId="37" fillId="0" borderId="100" xfId="10" applyNumberFormat="1" applyFont="1" applyFill="1" applyBorder="1" applyAlignment="1">
      <alignment horizontal="left" wrapText="1"/>
    </xf>
    <xf numFmtId="49" fontId="37" fillId="0" borderId="29" xfId="10" applyNumberFormat="1" applyFont="1" applyFill="1" applyBorder="1" applyAlignment="1">
      <alignment horizontal="left" wrapText="1"/>
    </xf>
    <xf numFmtId="49" fontId="21" fillId="0" borderId="106" xfId="0" applyNumberFormat="1" applyFont="1" applyBorder="1" applyAlignment="1">
      <alignment horizontal="center" vertical="center"/>
    </xf>
    <xf numFmtId="49" fontId="21" fillId="0" borderId="109" xfId="0" applyNumberFormat="1" applyFont="1" applyBorder="1" applyAlignment="1">
      <alignment horizontal="center" vertical="center"/>
    </xf>
    <xf numFmtId="3" fontId="21" fillId="0" borderId="16" xfId="0" applyNumberFormat="1" applyFont="1" applyBorder="1" applyAlignment="1">
      <alignment horizontal="left" wrapText="1"/>
    </xf>
    <xf numFmtId="3" fontId="21" fillId="0" borderId="7" xfId="0" applyNumberFormat="1" applyFont="1" applyBorder="1" applyAlignment="1">
      <alignment horizontal="left" wrapText="1"/>
    </xf>
    <xf numFmtId="3" fontId="21" fillId="0" borderId="51" xfId="0" applyNumberFormat="1" applyFont="1" applyFill="1" applyBorder="1" applyAlignment="1">
      <alignment horizontal="center" wrapText="1"/>
    </xf>
    <xf numFmtId="3" fontId="21" fillId="0" borderId="102" xfId="0" applyNumberFormat="1" applyFont="1" applyFill="1" applyBorder="1" applyAlignment="1">
      <alignment horizontal="center" wrapText="1"/>
    </xf>
    <xf numFmtId="3" fontId="21" fillId="0" borderId="45" xfId="0" applyNumberFormat="1" applyFont="1" applyFill="1" applyBorder="1" applyAlignment="1">
      <alignment horizontal="center" wrapText="1"/>
    </xf>
    <xf numFmtId="3" fontId="21" fillId="0" borderId="64" xfId="0" applyNumberFormat="1" applyFont="1" applyBorder="1" applyAlignment="1">
      <alignment horizontal="center" wrapText="1"/>
    </xf>
    <xf numFmtId="3" fontId="21" fillId="0" borderId="102" xfId="0" applyNumberFormat="1" applyFont="1" applyBorder="1" applyAlignment="1">
      <alignment horizontal="center" wrapText="1"/>
    </xf>
    <xf numFmtId="3" fontId="21" fillId="0" borderId="55" xfId="0" applyNumberFormat="1" applyFont="1" applyBorder="1" applyAlignment="1">
      <alignment horizontal="center" wrapText="1"/>
    </xf>
    <xf numFmtId="3" fontId="21" fillId="0" borderId="69" xfId="0" applyNumberFormat="1" applyFont="1" applyBorder="1" applyAlignment="1">
      <alignment horizontal="center" wrapText="1"/>
    </xf>
    <xf numFmtId="3" fontId="21" fillId="0" borderId="101" xfId="0" applyNumberFormat="1" applyFont="1" applyBorder="1" applyAlignment="1">
      <alignment horizontal="center" wrapText="1"/>
    </xf>
    <xf numFmtId="3" fontId="21" fillId="0" borderId="113" xfId="0" applyNumberFormat="1" applyFont="1" applyBorder="1" applyAlignment="1">
      <alignment horizontal="center" wrapText="1"/>
    </xf>
    <xf numFmtId="3" fontId="21" fillId="0" borderId="114" xfId="0" applyNumberFormat="1" applyFont="1" applyBorder="1" applyAlignment="1">
      <alignment horizontal="center" wrapText="1"/>
    </xf>
    <xf numFmtId="0" fontId="0" fillId="0" borderId="101" xfId="0" applyBorder="1" applyAlignment="1">
      <alignment horizontal="center" wrapText="1"/>
    </xf>
    <xf numFmtId="0" fontId="37" fillId="0" borderId="7" xfId="7" applyFont="1" applyBorder="1" applyAlignment="1">
      <alignment horizontal="left" vertical="top" wrapText="1"/>
    </xf>
    <xf numFmtId="0" fontId="37" fillId="0" borderId="13" xfId="7" applyFont="1" applyBorder="1" applyAlignment="1">
      <alignment horizontal="left" vertical="top" wrapText="1"/>
    </xf>
    <xf numFmtId="0" fontId="21" fillId="0" borderId="51" xfId="0" applyFont="1" applyBorder="1" applyAlignment="1">
      <alignment horizontal="center"/>
    </xf>
    <xf numFmtId="0" fontId="21" fillId="0" borderId="55" xfId="0" applyFont="1" applyBorder="1" applyAlignment="1">
      <alignment horizontal="center"/>
    </xf>
    <xf numFmtId="0" fontId="37" fillId="0" borderId="47" xfId="7" applyFont="1" applyBorder="1" applyAlignment="1">
      <alignment horizontal="left" vertical="top" wrapText="1"/>
    </xf>
    <xf numFmtId="0" fontId="37" fillId="0" borderId="53" xfId="7" applyFont="1" applyBorder="1" applyAlignment="1">
      <alignment horizontal="left" vertical="top" wrapText="1"/>
    </xf>
    <xf numFmtId="0" fontId="21" fillId="0" borderId="45" xfId="0" applyFont="1" applyBorder="1" applyAlignment="1">
      <alignment horizontal="center"/>
    </xf>
    <xf numFmtId="0" fontId="21" fillId="0" borderId="54" xfId="0" applyFont="1" applyBorder="1" applyAlignment="1">
      <alignment horizontal="center"/>
    </xf>
    <xf numFmtId="0" fontId="21" fillId="0" borderId="64" xfId="0" applyFont="1" applyBorder="1" applyAlignment="1">
      <alignment horizontal="center"/>
    </xf>
    <xf numFmtId="0" fontId="21" fillId="0" borderId="69" xfId="0" applyFont="1" applyBorder="1" applyAlignment="1">
      <alignment horizontal="center"/>
    </xf>
  </cellXfs>
  <cellStyles count="21">
    <cellStyle name="Comma" xfId="18" builtinId="3"/>
    <cellStyle name="Comma 2" xfId="4"/>
    <cellStyle name="Comma 3" xfId="15"/>
    <cellStyle name="Hyperlink" xfId="2" builtinId="8"/>
    <cellStyle name="Hyperlink 2" xfId="5"/>
    <cellStyle name="Normal" xfId="0" builtinId="0"/>
    <cellStyle name="Normal 2" xfId="1"/>
    <cellStyle name="Normal 3" xfId="3"/>
    <cellStyle name="Normal 4" xfId="6"/>
    <cellStyle name="Normal 5" xfId="13"/>
    <cellStyle name="Normal_Sheet1" xfId="7"/>
    <cellStyle name="Normal_Sheet1 2" xfId="8"/>
    <cellStyle name="Normal_Sheet1_1" xfId="9"/>
    <cellStyle name="Normal_Sheet2" xfId="10"/>
    <cellStyle name="Normal_Sheet4" xfId="16"/>
    <cellStyle name="Normal_Sheet5" xfId="17"/>
    <cellStyle name="Normal_Super council" xfId="11"/>
    <cellStyle name="Normal_Table 8 Visitor Attraction LGD" xfId="20"/>
    <cellStyle name="Percent" xfId="19" builtinId="5"/>
    <cellStyle name="Percent 2" xfId="12"/>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1a'!$C$6</c:f>
              <c:strCache>
                <c:ptCount val="1"/>
                <c:pt idx="0">
                  <c:v>Trips (2016)</c:v>
                </c:pt>
              </c:strCache>
            </c:strRef>
          </c:tx>
          <c:spPr>
            <a:solidFill>
              <a:schemeClr val="tx2"/>
            </a:solidFill>
            <a:ln>
              <a:solidFill>
                <a:schemeClr val="tx2"/>
              </a:solidFill>
            </a:ln>
          </c:spPr>
          <c:invertIfNegative val="0"/>
          <c:cat>
            <c:strRef>
              <c:f>'Figure 1a'!$B$7:$B$17</c:f>
              <c:strCache>
                <c:ptCount val="11"/>
                <c:pt idx="0">
                  <c:v>Armagh City, Banbridge and Craigavon</c:v>
                </c:pt>
                <c:pt idx="1">
                  <c:v>Lisburn and Castlereagh</c:v>
                </c:pt>
                <c:pt idx="2">
                  <c:v>Mid Ulster</c:v>
                </c:pt>
                <c:pt idx="3">
                  <c:v>Antrim and Newtownabbey</c:v>
                </c:pt>
                <c:pt idx="4">
                  <c:v>Derry City and Strabane</c:v>
                </c:pt>
                <c:pt idx="5">
                  <c:v>Ards and North Down</c:v>
                </c:pt>
                <c:pt idx="6">
                  <c:v>Mid and East Antrim</c:v>
                </c:pt>
                <c:pt idx="7">
                  <c:v>Fermanagh and Omagh</c:v>
                </c:pt>
                <c:pt idx="8">
                  <c:v>Newry, Mourne and Down</c:v>
                </c:pt>
                <c:pt idx="9">
                  <c:v>Causeway Coast and Glens</c:v>
                </c:pt>
                <c:pt idx="10">
                  <c:v>Belfast</c:v>
                </c:pt>
              </c:strCache>
            </c:strRef>
          </c:cat>
          <c:val>
            <c:numRef>
              <c:f>'Figure 1a'!$C$7:$C$17</c:f>
              <c:numCache>
                <c:formatCode>#,##0</c:formatCode>
                <c:ptCount val="11"/>
                <c:pt idx="0">
                  <c:v>144.9765204231156</c:v>
                </c:pt>
                <c:pt idx="1">
                  <c:v>169.91300616882833</c:v>
                </c:pt>
                <c:pt idx="2">
                  <c:v>178.55499863454332</c:v>
                </c:pt>
                <c:pt idx="3">
                  <c:v>217.8292703354854</c:v>
                </c:pt>
                <c:pt idx="4">
                  <c:v>282.9394744960174</c:v>
                </c:pt>
                <c:pt idx="5">
                  <c:v>283.22866407483838</c:v>
                </c:pt>
                <c:pt idx="6">
                  <c:v>301.76846029416811</c:v>
                </c:pt>
                <c:pt idx="7">
                  <c:v>305.02090157848772</c:v>
                </c:pt>
                <c:pt idx="8">
                  <c:v>571.39996817597955</c:v>
                </c:pt>
                <c:pt idx="9">
                  <c:v>809.85099013993829</c:v>
                </c:pt>
                <c:pt idx="10">
                  <c:v>1459.7595629052348</c:v>
                </c:pt>
              </c:numCache>
            </c:numRef>
          </c:val>
        </c:ser>
        <c:dLbls>
          <c:showLegendKey val="0"/>
          <c:showVal val="0"/>
          <c:showCatName val="0"/>
          <c:showSerName val="0"/>
          <c:showPercent val="0"/>
          <c:showBubbleSize val="0"/>
        </c:dLbls>
        <c:gapWidth val="150"/>
        <c:axId val="237492760"/>
        <c:axId val="237493144"/>
      </c:barChart>
      <c:catAx>
        <c:axId val="237492760"/>
        <c:scaling>
          <c:orientation val="minMax"/>
        </c:scaling>
        <c:delete val="0"/>
        <c:axPos val="l"/>
        <c:numFmt formatCode="General" sourceLinked="0"/>
        <c:majorTickMark val="out"/>
        <c:minorTickMark val="none"/>
        <c:tickLblPos val="nextTo"/>
        <c:crossAx val="237493144"/>
        <c:crosses val="autoZero"/>
        <c:auto val="1"/>
        <c:lblAlgn val="ctr"/>
        <c:lblOffset val="100"/>
        <c:noMultiLvlLbl val="0"/>
      </c:catAx>
      <c:valAx>
        <c:axId val="237493144"/>
        <c:scaling>
          <c:orientation val="minMax"/>
        </c:scaling>
        <c:delete val="0"/>
        <c:axPos val="b"/>
        <c:numFmt formatCode="#,##0" sourceLinked="0"/>
        <c:majorTickMark val="out"/>
        <c:minorTickMark val="none"/>
        <c:tickLblPos val="nextTo"/>
        <c:crossAx val="237492760"/>
        <c:crosses val="autoZero"/>
        <c:crossBetween val="between"/>
      </c:valAx>
      <c:dTable>
        <c:showHorzBorder val="1"/>
        <c:showVertBorder val="1"/>
        <c:showOutline val="1"/>
        <c:showKeys val="0"/>
      </c:dTable>
    </c:plotArea>
    <c:plotVisOnly val="1"/>
    <c:dispBlanksAs val="gap"/>
    <c:showDLblsOverMax val="0"/>
  </c:chart>
  <c:spPr>
    <a:ln>
      <a:noFill/>
    </a:ln>
  </c:spPr>
  <c:txPr>
    <a:bodyPr/>
    <a:lstStyle/>
    <a:p>
      <a:pPr>
        <a:defRPr b="0">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29784248667034E-2"/>
          <c:y val="6.8365628209517332E-2"/>
          <c:w val="0.90760774029379909"/>
          <c:h val="0.85902088325915915"/>
        </c:manualLayout>
      </c:layout>
      <c:barChart>
        <c:barDir val="col"/>
        <c:grouping val="stacked"/>
        <c:varyColors val="0"/>
        <c:ser>
          <c:idx val="0"/>
          <c:order val="0"/>
          <c:tx>
            <c:strRef>
              <c:f>'Figure 8a'!$A$14</c:f>
              <c:strCache>
                <c:ptCount val="1"/>
                <c:pt idx="0">
                  <c:v>Belfast</c:v>
                </c:pt>
              </c:strCache>
            </c:strRef>
          </c:tx>
          <c:invertIfNegative val="0"/>
          <c:cat>
            <c:numRef>
              <c:f>'Figure 8a'!$B$13:$G$13</c:f>
              <c:numCache>
                <c:formatCode>General</c:formatCode>
                <c:ptCount val="6"/>
                <c:pt idx="0">
                  <c:v>2011</c:v>
                </c:pt>
                <c:pt idx="1">
                  <c:v>2012</c:v>
                </c:pt>
                <c:pt idx="2">
                  <c:v>2013</c:v>
                </c:pt>
                <c:pt idx="3">
                  <c:v>2014</c:v>
                </c:pt>
                <c:pt idx="4">
                  <c:v>2015</c:v>
                </c:pt>
                <c:pt idx="5">
                  <c:v>2016</c:v>
                </c:pt>
              </c:numCache>
            </c:numRef>
          </c:cat>
          <c:val>
            <c:numRef>
              <c:f>'Figure 8a'!$B$14:$G$14</c:f>
              <c:numCache>
                <c:formatCode>General</c:formatCode>
                <c:ptCount val="6"/>
                <c:pt idx="0">
                  <c:v>57660</c:v>
                </c:pt>
                <c:pt idx="1">
                  <c:v>70116</c:v>
                </c:pt>
                <c:pt idx="2">
                  <c:v>102683</c:v>
                </c:pt>
                <c:pt idx="3">
                  <c:v>115659</c:v>
                </c:pt>
                <c:pt idx="4">
                  <c:v>116392</c:v>
                </c:pt>
                <c:pt idx="5">
                  <c:v>144002</c:v>
                </c:pt>
              </c:numCache>
            </c:numRef>
          </c:val>
        </c:ser>
        <c:ser>
          <c:idx val="1"/>
          <c:order val="1"/>
          <c:tx>
            <c:strRef>
              <c:f>'Figure 8a'!$A$15</c:f>
              <c:strCache>
                <c:ptCount val="1"/>
                <c:pt idx="0">
                  <c:v>Londonderry</c:v>
                </c:pt>
              </c:strCache>
            </c:strRef>
          </c:tx>
          <c:invertIfNegative val="0"/>
          <c:cat>
            <c:numRef>
              <c:f>'Figure 8a'!$B$13:$G$13</c:f>
              <c:numCache>
                <c:formatCode>General</c:formatCode>
                <c:ptCount val="6"/>
                <c:pt idx="0">
                  <c:v>2011</c:v>
                </c:pt>
                <c:pt idx="1">
                  <c:v>2012</c:v>
                </c:pt>
                <c:pt idx="2">
                  <c:v>2013</c:v>
                </c:pt>
                <c:pt idx="3">
                  <c:v>2014</c:v>
                </c:pt>
                <c:pt idx="4">
                  <c:v>2015</c:v>
                </c:pt>
                <c:pt idx="5">
                  <c:v>2016</c:v>
                </c:pt>
              </c:numCache>
            </c:numRef>
          </c:cat>
          <c:val>
            <c:numRef>
              <c:f>'Figure 8a'!$B$15:$G$15</c:f>
              <c:numCache>
                <c:formatCode>General</c:formatCode>
                <c:ptCount val="6"/>
                <c:pt idx="1">
                  <c:v>4789</c:v>
                </c:pt>
                <c:pt idx="2">
                  <c:v>1757</c:v>
                </c:pt>
                <c:pt idx="3">
                  <c:v>4044</c:v>
                </c:pt>
                <c:pt idx="4">
                  <c:v>5373</c:v>
                </c:pt>
                <c:pt idx="5">
                  <c:v>5288</c:v>
                </c:pt>
              </c:numCache>
            </c:numRef>
          </c:val>
        </c:ser>
        <c:ser>
          <c:idx val="2"/>
          <c:order val="2"/>
          <c:tx>
            <c:strRef>
              <c:f>'Figure 8a'!$A$16</c:f>
              <c:strCache>
                <c:ptCount val="1"/>
                <c:pt idx="0">
                  <c:v>Other</c:v>
                </c:pt>
              </c:strCache>
            </c:strRef>
          </c:tx>
          <c:invertIfNegative val="0"/>
          <c:cat>
            <c:numRef>
              <c:f>'Figure 8a'!$B$13:$G$13</c:f>
              <c:numCache>
                <c:formatCode>General</c:formatCode>
                <c:ptCount val="6"/>
                <c:pt idx="0">
                  <c:v>2011</c:v>
                </c:pt>
                <c:pt idx="1">
                  <c:v>2012</c:v>
                </c:pt>
                <c:pt idx="2">
                  <c:v>2013</c:v>
                </c:pt>
                <c:pt idx="3">
                  <c:v>2014</c:v>
                </c:pt>
                <c:pt idx="4">
                  <c:v>2015</c:v>
                </c:pt>
                <c:pt idx="5">
                  <c:v>2016</c:v>
                </c:pt>
              </c:numCache>
            </c:numRef>
          </c:cat>
          <c:val>
            <c:numRef>
              <c:f>'Figure 8a'!$B$16:$G$16</c:f>
              <c:numCache>
                <c:formatCode>General</c:formatCode>
                <c:ptCount val="6"/>
                <c:pt idx="3">
                  <c:v>450</c:v>
                </c:pt>
                <c:pt idx="4">
                  <c:v>1212</c:v>
                </c:pt>
                <c:pt idx="5">
                  <c:v>2227</c:v>
                </c:pt>
              </c:numCache>
            </c:numRef>
          </c:val>
        </c:ser>
        <c:dLbls>
          <c:showLegendKey val="0"/>
          <c:showVal val="0"/>
          <c:showCatName val="0"/>
          <c:showSerName val="0"/>
          <c:showPercent val="0"/>
          <c:showBubbleSize val="0"/>
        </c:dLbls>
        <c:gapWidth val="150"/>
        <c:overlap val="100"/>
        <c:axId val="240122336"/>
        <c:axId val="240122728"/>
      </c:barChart>
      <c:catAx>
        <c:axId val="240122336"/>
        <c:scaling>
          <c:orientation val="minMax"/>
        </c:scaling>
        <c:delete val="0"/>
        <c:axPos val="b"/>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240122728"/>
        <c:crosses val="autoZero"/>
        <c:auto val="1"/>
        <c:lblAlgn val="ctr"/>
        <c:lblOffset val="100"/>
        <c:noMultiLvlLbl val="0"/>
      </c:catAx>
      <c:valAx>
        <c:axId val="240122728"/>
        <c:scaling>
          <c:orientation val="minMax"/>
        </c:scaling>
        <c:delete val="0"/>
        <c:axPos val="l"/>
        <c:title>
          <c:tx>
            <c:rich>
              <a:bodyPr rot="0" vert="horz"/>
              <a:lstStyle/>
              <a:p>
                <a:pPr>
                  <a:defRPr/>
                </a:pPr>
                <a:r>
                  <a:rPr lang="en-GB" sz="1200">
                    <a:solidFill>
                      <a:schemeClr val="bg1">
                        <a:lumMod val="75000"/>
                      </a:schemeClr>
                    </a:solidFill>
                    <a:latin typeface="Arial" pitchFamily="34" charset="0"/>
                    <a:cs typeface="Arial" pitchFamily="34" charset="0"/>
                  </a:rPr>
                  <a:t>Capacity</a:t>
                </a:r>
                <a:r>
                  <a:rPr lang="en-GB" sz="1200" baseline="0">
                    <a:solidFill>
                      <a:schemeClr val="bg1">
                        <a:lumMod val="75000"/>
                      </a:schemeClr>
                    </a:solidFill>
                    <a:latin typeface="Arial" pitchFamily="34" charset="0"/>
                    <a:cs typeface="Arial" pitchFamily="34" charset="0"/>
                  </a:rPr>
                  <a:t> Onboard (Passengers and Crew)</a:t>
                </a:r>
                <a:endParaRPr lang="en-GB" sz="1200">
                  <a:solidFill>
                    <a:schemeClr val="bg1">
                      <a:lumMod val="75000"/>
                    </a:schemeClr>
                  </a:solidFill>
                  <a:latin typeface="Arial" pitchFamily="34" charset="0"/>
                  <a:cs typeface="Arial" pitchFamily="34" charset="0"/>
                </a:endParaRPr>
              </a:p>
            </c:rich>
          </c:tx>
          <c:layout>
            <c:manualLayout>
              <c:xMode val="edge"/>
              <c:yMode val="edge"/>
              <c:x val="5.6304282719377062E-2"/>
              <c:y val="6.2745635056487689E-3"/>
            </c:manualLayout>
          </c:layout>
          <c:overlay val="0"/>
        </c:title>
        <c:numFmt formatCode="#,##0" sourceLinked="0"/>
        <c:majorTickMark val="out"/>
        <c:minorTickMark val="none"/>
        <c:tickLblPos val="nextTo"/>
        <c:txPr>
          <a:bodyPr/>
          <a:lstStyle/>
          <a:p>
            <a:pPr>
              <a:defRPr>
                <a:latin typeface="Arial" pitchFamily="34" charset="0"/>
                <a:cs typeface="Arial" pitchFamily="34" charset="0"/>
              </a:defRPr>
            </a:pPr>
            <a:endParaRPr lang="en-US"/>
          </a:p>
        </c:txPr>
        <c:crossAx val="240122336"/>
        <c:crosses val="autoZero"/>
        <c:crossBetween val="between"/>
      </c:valAx>
    </c:plotArea>
    <c:legend>
      <c:legendPos val="t"/>
      <c:layout>
        <c:manualLayout>
          <c:xMode val="edge"/>
          <c:yMode val="edge"/>
          <c:x val="0.38497621759544393"/>
          <c:y val="0.10434782608695652"/>
          <c:w val="0.28555355108913272"/>
          <c:h val="6.2271368252881425E-2"/>
        </c:manualLayout>
      </c:layout>
      <c:overlay val="0"/>
      <c:txPr>
        <a:bodyPr/>
        <a:lstStyle/>
        <a:p>
          <a:pPr>
            <a:defRPr sz="1400">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2a'!$C$9</c:f>
              <c:strCache>
                <c:ptCount val="1"/>
                <c:pt idx="0">
                  <c:v>Per Head</c:v>
                </c:pt>
              </c:strCache>
            </c:strRef>
          </c:tx>
          <c:spPr>
            <a:solidFill>
              <a:schemeClr val="tx2"/>
            </a:solidFill>
            <a:ln>
              <a:noFill/>
            </a:ln>
          </c:spPr>
          <c:invertIfNegative val="0"/>
          <c:cat>
            <c:strRef>
              <c:f>'Figure 2a'!$B$10:$B$20</c:f>
              <c:strCache>
                <c:ptCount val="11"/>
                <c:pt idx="0">
                  <c:v>Armagh City, Banbridge and Craigavon</c:v>
                </c:pt>
                <c:pt idx="1">
                  <c:v>Lisburn and Castlereagh</c:v>
                </c:pt>
                <c:pt idx="2">
                  <c:v>Mid Ulster</c:v>
                </c:pt>
                <c:pt idx="3">
                  <c:v>Antrim and Newtownabbey</c:v>
                </c:pt>
                <c:pt idx="4">
                  <c:v>Ards and North Down</c:v>
                </c:pt>
                <c:pt idx="5">
                  <c:v>Derry City and Strabane</c:v>
                </c:pt>
                <c:pt idx="6">
                  <c:v>Mid and East Antrim</c:v>
                </c:pt>
                <c:pt idx="7">
                  <c:v>Fermanagh and Omagh</c:v>
                </c:pt>
                <c:pt idx="8">
                  <c:v>Newry, Mourne and Down</c:v>
                </c:pt>
                <c:pt idx="9">
                  <c:v>Belfast</c:v>
                </c:pt>
                <c:pt idx="10">
                  <c:v>Causeway Coast and Glens</c:v>
                </c:pt>
              </c:strCache>
            </c:strRef>
          </c:cat>
          <c:val>
            <c:numRef>
              <c:f>'Figure 2a'!$C$10:$C$20</c:f>
              <c:numCache>
                <c:formatCode>_-* #,##0.0_-;\-* #,##0.0_-;_-* "-"??_-;_-@_-</c:formatCode>
                <c:ptCount val="11"/>
                <c:pt idx="0">
                  <c:v>0.69767334178592688</c:v>
                </c:pt>
                <c:pt idx="1">
                  <c:v>1.211932996924596</c:v>
                </c:pt>
                <c:pt idx="2">
                  <c:v>1.2399652682954398</c:v>
                </c:pt>
                <c:pt idx="3">
                  <c:v>1.5503862657329921</c:v>
                </c:pt>
                <c:pt idx="4">
                  <c:v>1.783555819111073</c:v>
                </c:pt>
                <c:pt idx="5">
                  <c:v>1.8925717357593137</c:v>
                </c:pt>
                <c:pt idx="6">
                  <c:v>2.201082861372488</c:v>
                </c:pt>
                <c:pt idx="7">
                  <c:v>2.6454544802991129</c:v>
                </c:pt>
                <c:pt idx="8">
                  <c:v>3.2392288445350315</c:v>
                </c:pt>
                <c:pt idx="9">
                  <c:v>4.3073460103429762</c:v>
                </c:pt>
                <c:pt idx="10">
                  <c:v>5.6593360596781155</c:v>
                </c:pt>
              </c:numCache>
            </c:numRef>
          </c:val>
        </c:ser>
        <c:dLbls>
          <c:showLegendKey val="0"/>
          <c:showVal val="0"/>
          <c:showCatName val="0"/>
          <c:showSerName val="0"/>
          <c:showPercent val="0"/>
          <c:showBubbleSize val="0"/>
        </c:dLbls>
        <c:gapWidth val="150"/>
        <c:axId val="239457320"/>
        <c:axId val="239457704"/>
      </c:barChart>
      <c:catAx>
        <c:axId val="239457320"/>
        <c:scaling>
          <c:orientation val="minMax"/>
        </c:scaling>
        <c:delete val="0"/>
        <c:axPos val="l"/>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239457704"/>
        <c:crosses val="autoZero"/>
        <c:auto val="1"/>
        <c:lblAlgn val="ctr"/>
        <c:lblOffset val="100"/>
        <c:noMultiLvlLbl val="0"/>
      </c:catAx>
      <c:valAx>
        <c:axId val="239457704"/>
        <c:scaling>
          <c:orientation val="minMax"/>
          <c:max val="7"/>
        </c:scaling>
        <c:delete val="0"/>
        <c:axPos val="b"/>
        <c:numFmt formatCode="_-* #,##0.0_-;\-* #,##0.0_-;_-* &quot;-&quot;??_-;_-@_-" sourceLinked="1"/>
        <c:majorTickMark val="out"/>
        <c:minorTickMark val="none"/>
        <c:tickLblPos val="nextTo"/>
        <c:txPr>
          <a:bodyPr/>
          <a:lstStyle/>
          <a:p>
            <a:pPr>
              <a:defRPr>
                <a:latin typeface="Arial" pitchFamily="34" charset="0"/>
                <a:cs typeface="Arial" pitchFamily="34" charset="0"/>
              </a:defRPr>
            </a:pPr>
            <a:endParaRPr lang="en-US"/>
          </a:p>
        </c:txPr>
        <c:crossAx val="239457320"/>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zero"/>
    <c:showDLblsOverMax val="0"/>
  </c:chart>
  <c:spPr>
    <a:ln>
      <a:noFill/>
    </a:ln>
  </c:spPr>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3a'!$C$6</c:f>
              <c:strCache>
                <c:ptCount val="1"/>
                <c:pt idx="0">
                  <c:v>Expenditure (£M)</c:v>
                </c:pt>
              </c:strCache>
            </c:strRef>
          </c:tx>
          <c:spPr>
            <a:solidFill>
              <a:schemeClr val="tx2"/>
            </a:solidFill>
            <a:ln>
              <a:solidFill>
                <a:schemeClr val="tx2"/>
              </a:solidFill>
            </a:ln>
          </c:spPr>
          <c:invertIfNegative val="0"/>
          <c:cat>
            <c:strRef>
              <c:f>'Figure 3a'!$B$7:$B$17</c:f>
              <c:strCache>
                <c:ptCount val="11"/>
                <c:pt idx="0">
                  <c:v>Armagh City, Banbridge and Craigavon</c:v>
                </c:pt>
                <c:pt idx="1">
                  <c:v>Lisburn and Castlereagh</c:v>
                </c:pt>
                <c:pt idx="2">
                  <c:v>Mid Ulster</c:v>
                </c:pt>
                <c:pt idx="3">
                  <c:v>Antrim and Newtownabbey</c:v>
                </c:pt>
                <c:pt idx="4">
                  <c:v>Ards and North Down</c:v>
                </c:pt>
                <c:pt idx="5">
                  <c:v>Mid and East Antrim</c:v>
                </c:pt>
                <c:pt idx="6">
                  <c:v>Derry City and Strabane</c:v>
                </c:pt>
                <c:pt idx="7">
                  <c:v>Fermanagh and Omagh</c:v>
                </c:pt>
                <c:pt idx="8">
                  <c:v>Newry, Mourne and Down</c:v>
                </c:pt>
                <c:pt idx="9">
                  <c:v>Causeway Coast and Glens</c:v>
                </c:pt>
                <c:pt idx="10">
                  <c:v>Belfast</c:v>
                </c:pt>
              </c:strCache>
            </c:strRef>
          </c:cat>
          <c:val>
            <c:numRef>
              <c:f>'Figure 3a'!$C$7:$C$17</c:f>
              <c:numCache>
                <c:formatCode>#,##0</c:formatCode>
                <c:ptCount val="11"/>
                <c:pt idx="0">
                  <c:v>25.550337887828668</c:v>
                </c:pt>
                <c:pt idx="1">
                  <c:v>27.233807655388159</c:v>
                </c:pt>
                <c:pt idx="2">
                  <c:v>30.268499947025198</c:v>
                </c:pt>
                <c:pt idx="3">
                  <c:v>38.430028308767042</c:v>
                </c:pt>
                <c:pt idx="4">
                  <c:v>45.907686146043623</c:v>
                </c:pt>
                <c:pt idx="5">
                  <c:v>46.194801655403801</c:v>
                </c:pt>
                <c:pt idx="6">
                  <c:v>50.240461264304457</c:v>
                </c:pt>
                <c:pt idx="7">
                  <c:v>54.192840235823297</c:v>
                </c:pt>
                <c:pt idx="8">
                  <c:v>60.978919011609868</c:v>
                </c:pt>
                <c:pt idx="9">
                  <c:v>137.56203091135791</c:v>
                </c:pt>
                <c:pt idx="10">
                  <c:v>334.14825489902631</c:v>
                </c:pt>
              </c:numCache>
            </c:numRef>
          </c:val>
        </c:ser>
        <c:dLbls>
          <c:showLegendKey val="0"/>
          <c:showVal val="0"/>
          <c:showCatName val="0"/>
          <c:showSerName val="0"/>
          <c:showPercent val="0"/>
          <c:showBubbleSize val="0"/>
        </c:dLbls>
        <c:gapWidth val="150"/>
        <c:axId val="240847120"/>
        <c:axId val="240079712"/>
      </c:barChart>
      <c:catAx>
        <c:axId val="240847120"/>
        <c:scaling>
          <c:orientation val="minMax"/>
        </c:scaling>
        <c:delete val="0"/>
        <c:axPos val="l"/>
        <c:numFmt formatCode="General" sourceLinked="0"/>
        <c:majorTickMark val="out"/>
        <c:minorTickMark val="none"/>
        <c:tickLblPos val="nextTo"/>
        <c:crossAx val="240079712"/>
        <c:crosses val="autoZero"/>
        <c:auto val="1"/>
        <c:lblAlgn val="ctr"/>
        <c:lblOffset val="100"/>
        <c:noMultiLvlLbl val="0"/>
      </c:catAx>
      <c:valAx>
        <c:axId val="240079712"/>
        <c:scaling>
          <c:orientation val="minMax"/>
        </c:scaling>
        <c:delete val="0"/>
        <c:axPos val="b"/>
        <c:numFmt formatCode="#,##0" sourceLinked="1"/>
        <c:majorTickMark val="out"/>
        <c:minorTickMark val="none"/>
        <c:tickLblPos val="nextTo"/>
        <c:crossAx val="240847120"/>
        <c:crosses val="autoZero"/>
        <c:crossBetween val="between"/>
      </c:valAx>
      <c:dTable>
        <c:showHorzBorder val="1"/>
        <c:showVertBorder val="1"/>
        <c:showOutline val="1"/>
        <c:showKeys val="0"/>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5" l="0.70000000000000062" r="0.70000000000000062" t="0.75000000000000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4404422851509"/>
          <c:y val="3.6343902958076588E-2"/>
          <c:w val="0.86579933824761812"/>
          <c:h val="0.78537301080608168"/>
        </c:manualLayout>
      </c:layout>
      <c:barChart>
        <c:barDir val="col"/>
        <c:grouping val="clustered"/>
        <c:varyColors val="0"/>
        <c:ser>
          <c:idx val="0"/>
          <c:order val="0"/>
          <c:tx>
            <c:strRef>
              <c:f>'Figures 4a-4c'!$D$7</c:f>
              <c:strCache>
                <c:ptCount val="1"/>
                <c:pt idx="0">
                  <c:v>Holiday/ Leisure/ Pleasure</c:v>
                </c:pt>
              </c:strCache>
            </c:strRef>
          </c:tx>
          <c:spPr>
            <a:solidFill>
              <a:srgbClr val="0070C0"/>
            </a:solidFill>
            <a:ln>
              <a:noFill/>
            </a:ln>
          </c:spPr>
          <c:invertIfNegative val="0"/>
          <c:dPt>
            <c:idx val="4"/>
            <c:invertIfNegative val="0"/>
            <c:bubble3D val="0"/>
            <c:spPr>
              <a:solidFill>
                <a:srgbClr val="00B0F0"/>
              </a:solidFill>
              <a:ln>
                <a:noFill/>
              </a:ln>
            </c:spPr>
          </c:dPt>
          <c:dPt>
            <c:idx val="6"/>
            <c:invertIfNegative val="0"/>
            <c:bubble3D val="0"/>
            <c:spPr>
              <a:solidFill>
                <a:srgbClr val="00B0F0"/>
              </a:solidFill>
              <a:ln>
                <a:noFill/>
              </a:ln>
            </c:spPr>
          </c:dPt>
          <c:dPt>
            <c:idx val="10"/>
            <c:invertIfNegative val="0"/>
            <c:bubble3D val="0"/>
            <c:spPr>
              <a:solidFill>
                <a:srgbClr val="00B0F0"/>
              </a:solidFill>
              <a:ln>
                <a:noFill/>
              </a:ln>
            </c:spPr>
          </c:dPt>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4a-4c'!$D$8:$D$18</c:f>
              <c:numCache>
                <c:formatCode>0%</c:formatCode>
                <c:ptCount val="11"/>
                <c:pt idx="0">
                  <c:v>0.32407079007953071</c:v>
                </c:pt>
                <c:pt idx="1">
                  <c:v>0.42492912168347763</c:v>
                </c:pt>
                <c:pt idx="2">
                  <c:v>0.19945417619783076</c:v>
                </c:pt>
                <c:pt idx="3">
                  <c:v>0.44233948248012717</c:v>
                </c:pt>
                <c:pt idx="4">
                  <c:v>0.72775784035906677</c:v>
                </c:pt>
                <c:pt idx="5">
                  <c:v>0.29681210658196544</c:v>
                </c:pt>
                <c:pt idx="6">
                  <c:v>0.46293704897392085</c:v>
                </c:pt>
                <c:pt idx="7">
                  <c:v>0.27218289714573468</c:v>
                </c:pt>
                <c:pt idx="8">
                  <c:v>0.41793789341526733</c:v>
                </c:pt>
                <c:pt idx="9">
                  <c:v>0.27888619528149622</c:v>
                </c:pt>
                <c:pt idx="10">
                  <c:v>0.51390140266967987</c:v>
                </c:pt>
              </c:numCache>
            </c:numRef>
          </c:val>
        </c:ser>
        <c:dLbls>
          <c:showLegendKey val="0"/>
          <c:showVal val="0"/>
          <c:showCatName val="0"/>
          <c:showSerName val="0"/>
          <c:showPercent val="0"/>
          <c:showBubbleSize val="0"/>
        </c:dLbls>
        <c:gapWidth val="150"/>
        <c:axId val="240134200"/>
        <c:axId val="188553328"/>
      </c:barChart>
      <c:lineChart>
        <c:grouping val="standard"/>
        <c:varyColors val="0"/>
        <c:ser>
          <c:idx val="1"/>
          <c:order val="1"/>
          <c:tx>
            <c:strRef>
              <c:f>'Figures 4a-4c'!$E$7</c:f>
              <c:strCache>
                <c:ptCount val="1"/>
                <c:pt idx="0">
                  <c:v>NI Average</c:v>
                </c:pt>
              </c:strCache>
            </c:strRef>
          </c:tx>
          <c:spPr>
            <a:ln w="34925">
              <a:solidFill>
                <a:srgbClr val="00B050"/>
              </a:solidFill>
              <a:prstDash val="dash"/>
            </a:ln>
          </c:spPr>
          <c:marker>
            <c:symbol val="none"/>
          </c:marker>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4a-4c'!$E$8:$E$18</c:f>
              <c:numCache>
                <c:formatCode>0%</c:formatCode>
                <c:ptCount val="11"/>
                <c:pt idx="0">
                  <c:v>0.47</c:v>
                </c:pt>
                <c:pt idx="1">
                  <c:v>0.47</c:v>
                </c:pt>
                <c:pt idx="2">
                  <c:v>0.47</c:v>
                </c:pt>
                <c:pt idx="3">
                  <c:v>0.47</c:v>
                </c:pt>
                <c:pt idx="4">
                  <c:v>0.47</c:v>
                </c:pt>
                <c:pt idx="5">
                  <c:v>0.47</c:v>
                </c:pt>
                <c:pt idx="6">
                  <c:v>0.47</c:v>
                </c:pt>
                <c:pt idx="7">
                  <c:v>0.47</c:v>
                </c:pt>
                <c:pt idx="8">
                  <c:v>0.47</c:v>
                </c:pt>
                <c:pt idx="9">
                  <c:v>0.47</c:v>
                </c:pt>
                <c:pt idx="10">
                  <c:v>0.47</c:v>
                </c:pt>
              </c:numCache>
            </c:numRef>
          </c:val>
          <c:smooth val="0"/>
        </c:ser>
        <c:dLbls>
          <c:showLegendKey val="0"/>
          <c:showVal val="0"/>
          <c:showCatName val="0"/>
          <c:showSerName val="0"/>
          <c:showPercent val="0"/>
          <c:showBubbleSize val="0"/>
        </c:dLbls>
        <c:marker val="1"/>
        <c:smooth val="0"/>
        <c:axId val="240134200"/>
        <c:axId val="188553328"/>
      </c:lineChart>
      <c:catAx>
        <c:axId val="240134200"/>
        <c:scaling>
          <c:orientation val="minMax"/>
        </c:scaling>
        <c:delete val="0"/>
        <c:axPos val="b"/>
        <c:numFmt formatCode="General" sourceLinked="0"/>
        <c:majorTickMark val="out"/>
        <c:minorTickMark val="none"/>
        <c:tickLblPos val="nextTo"/>
        <c:crossAx val="188553328"/>
        <c:crosses val="autoZero"/>
        <c:auto val="1"/>
        <c:lblAlgn val="ctr"/>
        <c:lblOffset val="100"/>
        <c:noMultiLvlLbl val="0"/>
      </c:catAx>
      <c:valAx>
        <c:axId val="188553328"/>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40134200"/>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 4a-4c'!$F$7</c:f>
              <c:strCache>
                <c:ptCount val="1"/>
                <c:pt idx="0">
                  <c:v>Visiting Friends /Relatives</c:v>
                </c:pt>
              </c:strCache>
            </c:strRef>
          </c:tx>
          <c:spPr>
            <a:solidFill>
              <a:srgbClr val="0070C0"/>
            </a:solidFill>
            <a:ln>
              <a:noFill/>
            </a:ln>
          </c:spPr>
          <c:invertIfNegative val="0"/>
          <c:dPt>
            <c:idx val="0"/>
            <c:invertIfNegative val="0"/>
            <c:bubble3D val="0"/>
          </c:dPt>
          <c:dPt>
            <c:idx val="2"/>
            <c:invertIfNegative val="0"/>
            <c:bubble3D val="0"/>
            <c:spPr>
              <a:solidFill>
                <a:srgbClr val="7030A0"/>
              </a:solidFill>
              <a:ln>
                <a:noFill/>
              </a:ln>
            </c:spPr>
          </c:dPt>
          <c:dPt>
            <c:idx val="7"/>
            <c:invertIfNegative val="0"/>
            <c:bubble3D val="0"/>
            <c:spPr>
              <a:solidFill>
                <a:srgbClr val="7030A0"/>
              </a:solidFill>
              <a:ln>
                <a:noFill/>
              </a:ln>
            </c:spPr>
          </c:dPt>
          <c:dPt>
            <c:idx val="9"/>
            <c:invertIfNegative val="0"/>
            <c:bubble3D val="0"/>
            <c:spPr>
              <a:solidFill>
                <a:srgbClr val="7030A0"/>
              </a:solidFill>
              <a:ln>
                <a:noFill/>
              </a:ln>
            </c:spPr>
          </c:dPt>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4a-4c'!$F$8:$F$18</c:f>
              <c:numCache>
                <c:formatCode>0%</c:formatCode>
                <c:ptCount val="11"/>
                <c:pt idx="0">
                  <c:v>0.49037521613032831</c:v>
                </c:pt>
                <c:pt idx="1">
                  <c:v>0.4557893108624399</c:v>
                </c:pt>
                <c:pt idx="2">
                  <c:v>0.72157445090092054</c:v>
                </c:pt>
                <c:pt idx="3">
                  <c:v>0.36588496138115217</c:v>
                </c:pt>
                <c:pt idx="4">
                  <c:v>0.20139899884159362</c:v>
                </c:pt>
                <c:pt idx="5">
                  <c:v>0.53206513994456606</c:v>
                </c:pt>
                <c:pt idx="6">
                  <c:v>0.44034646164491259</c:v>
                </c:pt>
                <c:pt idx="7">
                  <c:v>0.58715557292556464</c:v>
                </c:pt>
                <c:pt idx="8">
                  <c:v>0.49437602414160803</c:v>
                </c:pt>
                <c:pt idx="9">
                  <c:v>0.6520898346484405</c:v>
                </c:pt>
                <c:pt idx="10">
                  <c:v>0.41484638392251333</c:v>
                </c:pt>
              </c:numCache>
            </c:numRef>
          </c:val>
        </c:ser>
        <c:dLbls>
          <c:showLegendKey val="0"/>
          <c:showVal val="0"/>
          <c:showCatName val="0"/>
          <c:showSerName val="0"/>
          <c:showPercent val="0"/>
          <c:showBubbleSize val="0"/>
        </c:dLbls>
        <c:gapWidth val="150"/>
        <c:axId val="240539496"/>
        <c:axId val="240539888"/>
      </c:barChart>
      <c:lineChart>
        <c:grouping val="standard"/>
        <c:varyColors val="0"/>
        <c:ser>
          <c:idx val="1"/>
          <c:order val="1"/>
          <c:tx>
            <c:strRef>
              <c:f>'Figures 4a-4c'!$G$7</c:f>
              <c:strCache>
                <c:ptCount val="1"/>
                <c:pt idx="0">
                  <c:v>NI Average</c:v>
                </c:pt>
              </c:strCache>
            </c:strRef>
          </c:tx>
          <c:spPr>
            <a:ln w="31750">
              <a:solidFill>
                <a:srgbClr val="00B050"/>
              </a:solidFill>
              <a:prstDash val="dash"/>
            </a:ln>
          </c:spPr>
          <c:marker>
            <c:symbol val="none"/>
          </c:marker>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4a-4c'!$G$8:$G$18</c:f>
              <c:numCache>
                <c:formatCode>0%</c:formatCode>
                <c:ptCount val="11"/>
                <c:pt idx="0">
                  <c:v>0.4</c:v>
                </c:pt>
                <c:pt idx="1">
                  <c:v>0.4</c:v>
                </c:pt>
                <c:pt idx="2">
                  <c:v>0.4</c:v>
                </c:pt>
                <c:pt idx="3">
                  <c:v>0.4</c:v>
                </c:pt>
                <c:pt idx="4">
                  <c:v>0.4</c:v>
                </c:pt>
                <c:pt idx="5">
                  <c:v>0.4</c:v>
                </c:pt>
                <c:pt idx="6">
                  <c:v>0.4</c:v>
                </c:pt>
                <c:pt idx="7">
                  <c:v>0.4</c:v>
                </c:pt>
                <c:pt idx="8">
                  <c:v>0.4</c:v>
                </c:pt>
                <c:pt idx="9">
                  <c:v>0.4</c:v>
                </c:pt>
                <c:pt idx="10">
                  <c:v>0.4</c:v>
                </c:pt>
              </c:numCache>
            </c:numRef>
          </c:val>
          <c:smooth val="0"/>
        </c:ser>
        <c:dLbls>
          <c:showLegendKey val="0"/>
          <c:showVal val="0"/>
          <c:showCatName val="0"/>
          <c:showSerName val="0"/>
          <c:showPercent val="0"/>
          <c:showBubbleSize val="0"/>
        </c:dLbls>
        <c:marker val="1"/>
        <c:smooth val="0"/>
        <c:axId val="240539496"/>
        <c:axId val="240539888"/>
      </c:lineChart>
      <c:catAx>
        <c:axId val="240539496"/>
        <c:scaling>
          <c:orientation val="minMax"/>
        </c:scaling>
        <c:delete val="0"/>
        <c:axPos val="b"/>
        <c:numFmt formatCode="General" sourceLinked="0"/>
        <c:majorTickMark val="out"/>
        <c:minorTickMark val="none"/>
        <c:tickLblPos val="nextTo"/>
        <c:crossAx val="240539888"/>
        <c:crosses val="autoZero"/>
        <c:auto val="1"/>
        <c:lblAlgn val="ctr"/>
        <c:lblOffset val="100"/>
        <c:noMultiLvlLbl val="0"/>
      </c:catAx>
      <c:valAx>
        <c:axId val="240539888"/>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40539496"/>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40248226950359"/>
          <c:y val="3.1746031746031744E-2"/>
          <c:w val="0.86784574468085862"/>
          <c:h val="0.79272633777920609"/>
        </c:manualLayout>
      </c:layout>
      <c:barChart>
        <c:barDir val="col"/>
        <c:grouping val="clustered"/>
        <c:varyColors val="0"/>
        <c:ser>
          <c:idx val="0"/>
          <c:order val="0"/>
          <c:tx>
            <c:strRef>
              <c:f>'Figures 4a-4c'!$H$7</c:f>
              <c:strCache>
                <c:ptCount val="1"/>
                <c:pt idx="0">
                  <c:v>Business</c:v>
                </c:pt>
              </c:strCache>
            </c:strRef>
          </c:tx>
          <c:spPr>
            <a:solidFill>
              <a:srgbClr val="0070C0"/>
            </a:solidFill>
            <a:ln>
              <a:noFill/>
            </a:ln>
          </c:spPr>
          <c:invertIfNegative val="0"/>
          <c:dPt>
            <c:idx val="0"/>
            <c:invertIfNegative val="0"/>
            <c:bubble3D val="0"/>
            <c:spPr>
              <a:solidFill>
                <a:srgbClr val="FF0000"/>
              </a:solidFill>
              <a:ln>
                <a:noFill/>
              </a:ln>
            </c:spPr>
          </c:dPt>
          <c:dPt>
            <c:idx val="3"/>
            <c:invertIfNegative val="0"/>
            <c:bubble3D val="0"/>
            <c:spPr>
              <a:solidFill>
                <a:srgbClr val="FF0000"/>
              </a:solidFill>
              <a:ln>
                <a:noFill/>
              </a:ln>
            </c:spPr>
          </c:dPt>
          <c:dPt>
            <c:idx val="5"/>
            <c:invertIfNegative val="0"/>
            <c:bubble3D val="0"/>
          </c:dPt>
          <c:dPt>
            <c:idx val="7"/>
            <c:invertIfNegative val="0"/>
            <c:bubble3D val="0"/>
            <c:spPr>
              <a:solidFill>
                <a:srgbClr val="FF0000"/>
              </a:solidFill>
              <a:ln>
                <a:noFill/>
              </a:ln>
            </c:spPr>
          </c:dPt>
          <c:dPt>
            <c:idx val="9"/>
            <c:invertIfNegative val="0"/>
            <c:bubble3D val="0"/>
          </c:dPt>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4a-4c'!$H$8:$H$18</c:f>
              <c:numCache>
                <c:formatCode>0%</c:formatCode>
                <c:ptCount val="11"/>
                <c:pt idx="0">
                  <c:v>0.16261219539725777</c:v>
                </c:pt>
                <c:pt idx="1">
                  <c:v>4.0452817332849542E-2</c:v>
                </c:pt>
                <c:pt idx="2">
                  <c:v>5.978350500619882E-2</c:v>
                </c:pt>
                <c:pt idx="3">
                  <c:v>0.1616975328302262</c:v>
                </c:pt>
                <c:pt idx="4">
                  <c:v>3.8183053977484713E-2</c:v>
                </c:pt>
                <c:pt idx="5">
                  <c:v>0.1143782138796154</c:v>
                </c:pt>
                <c:pt idx="6">
                  <c:v>7.3716396271656798E-2</c:v>
                </c:pt>
                <c:pt idx="7">
                  <c:v>0.12736980001710324</c:v>
                </c:pt>
                <c:pt idx="8">
                  <c:v>4.4386762783107089E-2</c:v>
                </c:pt>
                <c:pt idx="9">
                  <c:v>4.605585666817269E-2</c:v>
                </c:pt>
                <c:pt idx="10">
                  <c:v>3.2538821751359776E-2</c:v>
                </c:pt>
              </c:numCache>
            </c:numRef>
          </c:val>
        </c:ser>
        <c:dLbls>
          <c:showLegendKey val="0"/>
          <c:showVal val="0"/>
          <c:showCatName val="0"/>
          <c:showSerName val="0"/>
          <c:showPercent val="0"/>
          <c:showBubbleSize val="0"/>
        </c:dLbls>
        <c:gapWidth val="150"/>
        <c:axId val="240539104"/>
        <c:axId val="240541064"/>
      </c:barChart>
      <c:lineChart>
        <c:grouping val="standard"/>
        <c:varyColors val="0"/>
        <c:ser>
          <c:idx val="1"/>
          <c:order val="1"/>
          <c:tx>
            <c:strRef>
              <c:f>'Figures 4a-4c'!$I$7</c:f>
              <c:strCache>
                <c:ptCount val="1"/>
                <c:pt idx="0">
                  <c:v>NI Average</c:v>
                </c:pt>
              </c:strCache>
            </c:strRef>
          </c:tx>
          <c:spPr>
            <a:ln w="31750">
              <a:solidFill>
                <a:srgbClr val="00B050"/>
              </a:solidFill>
              <a:prstDash val="dash"/>
            </a:ln>
          </c:spPr>
          <c:marker>
            <c:symbol val="none"/>
          </c:marker>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4a-4c'!$I$8:$I$18</c:f>
              <c:numCache>
                <c:formatCode>0%</c:formatCode>
                <c:ptCount val="11"/>
                <c:pt idx="0">
                  <c:v>0.09</c:v>
                </c:pt>
                <c:pt idx="1">
                  <c:v>0.09</c:v>
                </c:pt>
                <c:pt idx="2">
                  <c:v>0.09</c:v>
                </c:pt>
                <c:pt idx="3">
                  <c:v>0.09</c:v>
                </c:pt>
                <c:pt idx="4">
                  <c:v>0.09</c:v>
                </c:pt>
                <c:pt idx="5">
                  <c:v>0.09</c:v>
                </c:pt>
                <c:pt idx="6">
                  <c:v>0.09</c:v>
                </c:pt>
                <c:pt idx="7">
                  <c:v>0.09</c:v>
                </c:pt>
                <c:pt idx="8">
                  <c:v>0.09</c:v>
                </c:pt>
                <c:pt idx="9">
                  <c:v>0.09</c:v>
                </c:pt>
                <c:pt idx="10">
                  <c:v>0.09</c:v>
                </c:pt>
              </c:numCache>
            </c:numRef>
          </c:val>
          <c:smooth val="0"/>
        </c:ser>
        <c:dLbls>
          <c:showLegendKey val="0"/>
          <c:showVal val="0"/>
          <c:showCatName val="0"/>
          <c:showSerName val="0"/>
          <c:showPercent val="0"/>
          <c:showBubbleSize val="0"/>
        </c:dLbls>
        <c:marker val="1"/>
        <c:smooth val="0"/>
        <c:axId val="240539104"/>
        <c:axId val="240541064"/>
      </c:lineChart>
      <c:catAx>
        <c:axId val="240539104"/>
        <c:scaling>
          <c:orientation val="minMax"/>
        </c:scaling>
        <c:delete val="0"/>
        <c:axPos val="b"/>
        <c:numFmt formatCode="General" sourceLinked="0"/>
        <c:majorTickMark val="out"/>
        <c:minorTickMark val="none"/>
        <c:tickLblPos val="nextTo"/>
        <c:crossAx val="240541064"/>
        <c:crosses val="autoZero"/>
        <c:auto val="1"/>
        <c:lblAlgn val="ctr"/>
        <c:lblOffset val="100"/>
        <c:noMultiLvlLbl val="0"/>
      </c:catAx>
      <c:valAx>
        <c:axId val="240541064"/>
        <c:scaling>
          <c:orientation val="minMax"/>
          <c:max val="0.80000000000000104"/>
          <c:min val="0"/>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40539104"/>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solidFill>
      <a:schemeClr val="bg1"/>
    </a:solidFill>
    <a:ln>
      <a:noFill/>
    </a:ln>
  </c:spPr>
  <c:printSettings>
    <c:headerFooter/>
    <c:pageMargins b="0.750000000000005" l="0.70000000000000062" r="0.70000000000000062" t="0.75000000000000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170980640496765"/>
          <c:y val="5.0925967022859474E-2"/>
          <c:w val="0.61520056867891515"/>
          <c:h val="0.83309419655876682"/>
        </c:manualLayout>
      </c:layout>
      <c:barChart>
        <c:barDir val="bar"/>
        <c:grouping val="clustered"/>
        <c:varyColors val="0"/>
        <c:ser>
          <c:idx val="0"/>
          <c:order val="0"/>
          <c:tx>
            <c:strRef>
              <c:f>'Figure 5a'!$B$5</c:f>
              <c:strCache>
                <c:ptCount val="1"/>
                <c:pt idx="0">
                  <c:v>Other (5,100)</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5a'!$B$6:$B$16</c:f>
              <c:numCache>
                <c:formatCode>General</c:formatCode>
                <c:ptCount val="11"/>
                <c:pt idx="0">
                  <c:v>0</c:v>
                </c:pt>
                <c:pt idx="1">
                  <c:v>31</c:v>
                </c:pt>
                <c:pt idx="2">
                  <c:v>0</c:v>
                </c:pt>
                <c:pt idx="3">
                  <c:v>71</c:v>
                </c:pt>
                <c:pt idx="4">
                  <c:v>144</c:v>
                </c:pt>
                <c:pt idx="5">
                  <c:v>588</c:v>
                </c:pt>
                <c:pt idx="6">
                  <c:v>53</c:v>
                </c:pt>
                <c:pt idx="7">
                  <c:v>167</c:v>
                </c:pt>
                <c:pt idx="8">
                  <c:v>1539</c:v>
                </c:pt>
                <c:pt idx="9">
                  <c:v>474</c:v>
                </c:pt>
                <c:pt idx="10">
                  <c:v>2033</c:v>
                </c:pt>
              </c:numCache>
            </c:numRef>
          </c:val>
        </c:ser>
        <c:ser>
          <c:idx val="1"/>
          <c:order val="1"/>
          <c:tx>
            <c:strRef>
              <c:f>'Figure 5a'!$C$5</c:f>
              <c:strCache>
                <c:ptCount val="1"/>
                <c:pt idx="0">
                  <c:v>Self Catering (6,849)</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5a'!$C$6:$C$16</c:f>
              <c:numCache>
                <c:formatCode>General</c:formatCode>
                <c:ptCount val="11"/>
                <c:pt idx="0">
                  <c:v>113.99999999999999</c:v>
                </c:pt>
                <c:pt idx="1">
                  <c:v>110.00000000000001</c:v>
                </c:pt>
                <c:pt idx="2">
                  <c:v>158</c:v>
                </c:pt>
                <c:pt idx="3">
                  <c:v>321.00000000000011</c:v>
                </c:pt>
                <c:pt idx="4">
                  <c:v>185.99999999999997</c:v>
                </c:pt>
                <c:pt idx="5">
                  <c:v>254.00000000000009</c:v>
                </c:pt>
                <c:pt idx="6">
                  <c:v>905.99999999999989</c:v>
                </c:pt>
                <c:pt idx="7">
                  <c:v>668</c:v>
                </c:pt>
                <c:pt idx="8">
                  <c:v>148.99999999999997</c:v>
                </c:pt>
                <c:pt idx="9">
                  <c:v>3332.0000000000014</c:v>
                </c:pt>
                <c:pt idx="10">
                  <c:v>650.99999999999989</c:v>
                </c:pt>
              </c:numCache>
            </c:numRef>
          </c:val>
        </c:ser>
        <c:ser>
          <c:idx val="2"/>
          <c:order val="2"/>
          <c:tx>
            <c:strRef>
              <c:f>'Figure 5a'!$D$5</c:f>
              <c:strCache>
                <c:ptCount val="1"/>
                <c:pt idx="0">
                  <c:v>Bed&amp;Breakfasts, Guesthouses and Guest Accommodation (3,158)</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5a'!$D$6:$D$16</c:f>
              <c:numCache>
                <c:formatCode>General</c:formatCode>
                <c:ptCount val="11"/>
                <c:pt idx="0">
                  <c:v>106</c:v>
                </c:pt>
                <c:pt idx="1">
                  <c:v>160</c:v>
                </c:pt>
                <c:pt idx="2">
                  <c:v>139</c:v>
                </c:pt>
                <c:pt idx="3">
                  <c:v>209</c:v>
                </c:pt>
                <c:pt idx="4">
                  <c:v>158</c:v>
                </c:pt>
                <c:pt idx="5">
                  <c:v>234.99999999999994</c:v>
                </c:pt>
                <c:pt idx="6">
                  <c:v>419</c:v>
                </c:pt>
                <c:pt idx="7">
                  <c:v>483</c:v>
                </c:pt>
                <c:pt idx="8">
                  <c:v>111</c:v>
                </c:pt>
                <c:pt idx="9">
                  <c:v>829.00000000000011</c:v>
                </c:pt>
                <c:pt idx="10">
                  <c:v>309</c:v>
                </c:pt>
              </c:numCache>
            </c:numRef>
          </c:val>
        </c:ser>
        <c:ser>
          <c:idx val="3"/>
          <c:order val="3"/>
          <c:tx>
            <c:strRef>
              <c:f>'Figure 5a'!$E$5</c:f>
              <c:strCache>
                <c:ptCount val="1"/>
                <c:pt idx="0">
                  <c:v>Hotel (7,916)</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5a'!$E$6:$E$16</c:f>
              <c:numCache>
                <c:formatCode>General</c:formatCode>
                <c:ptCount val="11"/>
                <c:pt idx="0">
                  <c:v>255</c:v>
                </c:pt>
                <c:pt idx="1">
                  <c:v>206</c:v>
                </c:pt>
                <c:pt idx="2">
                  <c:v>238</c:v>
                </c:pt>
                <c:pt idx="3">
                  <c:v>299</c:v>
                </c:pt>
                <c:pt idx="4">
                  <c:v>492</c:v>
                </c:pt>
                <c:pt idx="5">
                  <c:v>690.00000000000011</c:v>
                </c:pt>
                <c:pt idx="6">
                  <c:v>415</c:v>
                </c:pt>
                <c:pt idx="7">
                  <c:v>530</c:v>
                </c:pt>
                <c:pt idx="8">
                  <c:v>631</c:v>
                </c:pt>
                <c:pt idx="9">
                  <c:v>723.00000000000011</c:v>
                </c:pt>
                <c:pt idx="10">
                  <c:v>3437</c:v>
                </c:pt>
              </c:numCache>
            </c:numRef>
          </c:val>
        </c:ser>
        <c:dLbls>
          <c:showLegendKey val="0"/>
          <c:showVal val="0"/>
          <c:showCatName val="0"/>
          <c:showSerName val="0"/>
          <c:showPercent val="0"/>
          <c:showBubbleSize val="0"/>
        </c:dLbls>
        <c:gapWidth val="150"/>
        <c:axId val="240542240"/>
        <c:axId val="240542632"/>
      </c:barChart>
      <c:catAx>
        <c:axId val="240542240"/>
        <c:scaling>
          <c:orientation val="minMax"/>
        </c:scaling>
        <c:delete val="0"/>
        <c:axPos val="l"/>
        <c:numFmt formatCode="General" sourceLinked="0"/>
        <c:majorTickMark val="out"/>
        <c:minorTickMark val="none"/>
        <c:tickLblPos val="nextTo"/>
        <c:crossAx val="240542632"/>
        <c:crosses val="autoZero"/>
        <c:auto val="1"/>
        <c:lblAlgn val="ctr"/>
        <c:lblOffset val="100"/>
        <c:noMultiLvlLbl val="0"/>
      </c:catAx>
      <c:valAx>
        <c:axId val="240542632"/>
        <c:scaling>
          <c:orientation val="minMax"/>
        </c:scaling>
        <c:delete val="0"/>
        <c:axPos val="b"/>
        <c:numFmt formatCode="#,##0" sourceLinked="0"/>
        <c:majorTickMark val="out"/>
        <c:minorTickMark val="none"/>
        <c:tickLblPos val="nextTo"/>
        <c:crossAx val="240542240"/>
        <c:crosses val="autoZero"/>
        <c:crossBetween val="between"/>
      </c:valAx>
    </c:plotArea>
    <c:legend>
      <c:legendPos val="r"/>
      <c:layout>
        <c:manualLayout>
          <c:xMode val="edge"/>
          <c:yMode val="edge"/>
          <c:x val="0.64457166629243978"/>
          <c:y val="0.32201757087381161"/>
          <c:w val="0.31664091516862464"/>
          <c:h val="0.3330940154219853"/>
        </c:manualLayout>
      </c:layout>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tx2"/>
            </a:solidFill>
          </c:spPr>
          <c:invertIfNegative val="0"/>
          <c:cat>
            <c:strRef>
              <c:f>'Figure 5b'!$B$5:$B$14</c:f>
              <c:strCache>
                <c:ptCount val="10"/>
                <c:pt idx="0">
                  <c:v>Armagh City, Banbridge and Craigavon</c:v>
                </c:pt>
                <c:pt idx="1">
                  <c:v>Mid Ulster</c:v>
                </c:pt>
                <c:pt idx="2">
                  <c:v>Ards and North Down </c:v>
                </c:pt>
                <c:pt idx="3">
                  <c:v>Fermanagh and Omagh</c:v>
                </c:pt>
                <c:pt idx="4">
                  <c:v>Mid and East Antrim</c:v>
                </c:pt>
                <c:pt idx="5">
                  <c:v>Newry, Mourne and Down</c:v>
                </c:pt>
                <c:pt idx="6">
                  <c:v>Antrim and Newtownabbey</c:v>
                </c:pt>
                <c:pt idx="7">
                  <c:v>Derry City and Strabane</c:v>
                </c:pt>
                <c:pt idx="8">
                  <c:v>Causeway Coast and Glens</c:v>
                </c:pt>
                <c:pt idx="9">
                  <c:v>Belfast</c:v>
                </c:pt>
              </c:strCache>
            </c:strRef>
          </c:cat>
          <c:val>
            <c:numRef>
              <c:f>'Figure 5b'!$C$5:$C$14</c:f>
              <c:numCache>
                <c:formatCode>0</c:formatCode>
                <c:ptCount val="10"/>
                <c:pt idx="0">
                  <c:v>39879</c:v>
                </c:pt>
                <c:pt idx="1">
                  <c:v>47412</c:v>
                </c:pt>
                <c:pt idx="2">
                  <c:v>67789</c:v>
                </c:pt>
                <c:pt idx="3">
                  <c:v>96718</c:v>
                </c:pt>
                <c:pt idx="4">
                  <c:v>118001</c:v>
                </c:pt>
                <c:pt idx="5">
                  <c:v>120495</c:v>
                </c:pt>
                <c:pt idx="6">
                  <c:v>149486</c:v>
                </c:pt>
                <c:pt idx="7">
                  <c:v>165411</c:v>
                </c:pt>
                <c:pt idx="8">
                  <c:v>169845</c:v>
                </c:pt>
                <c:pt idx="9">
                  <c:v>991263</c:v>
                </c:pt>
              </c:numCache>
            </c:numRef>
          </c:val>
        </c:ser>
        <c:dLbls>
          <c:showLegendKey val="0"/>
          <c:showVal val="0"/>
          <c:showCatName val="0"/>
          <c:showSerName val="0"/>
          <c:showPercent val="0"/>
          <c:showBubbleSize val="0"/>
        </c:dLbls>
        <c:gapWidth val="150"/>
        <c:axId val="240119592"/>
        <c:axId val="240119984"/>
      </c:barChart>
      <c:catAx>
        <c:axId val="240119592"/>
        <c:scaling>
          <c:orientation val="minMax"/>
        </c:scaling>
        <c:delete val="0"/>
        <c:axPos val="l"/>
        <c:numFmt formatCode="General" sourceLinked="0"/>
        <c:majorTickMark val="out"/>
        <c:minorTickMark val="none"/>
        <c:tickLblPos val="nextTo"/>
        <c:crossAx val="240119984"/>
        <c:crosses val="autoZero"/>
        <c:auto val="1"/>
        <c:lblAlgn val="ctr"/>
        <c:lblOffset val="100"/>
        <c:noMultiLvlLbl val="0"/>
      </c:catAx>
      <c:valAx>
        <c:axId val="240119984"/>
        <c:scaling>
          <c:orientation val="minMax"/>
          <c:max val="1000000"/>
        </c:scaling>
        <c:delete val="0"/>
        <c:axPos val="b"/>
        <c:majorGridlines>
          <c:spPr>
            <a:ln>
              <a:solidFill>
                <a:schemeClr val="bg1"/>
              </a:solidFill>
            </a:ln>
          </c:spPr>
        </c:majorGridlines>
        <c:numFmt formatCode="#,##0" sourceLinked="0"/>
        <c:majorTickMark val="out"/>
        <c:minorTickMark val="none"/>
        <c:tickLblPos val="nextTo"/>
        <c:crossAx val="240119592"/>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94940725649411"/>
          <c:y val="2.9350109666734289E-2"/>
          <c:w val="0.79225340422190782"/>
          <c:h val="0.79787926474178594"/>
        </c:manualLayout>
      </c:layout>
      <c:barChart>
        <c:barDir val="bar"/>
        <c:grouping val="clustered"/>
        <c:varyColors val="0"/>
        <c:ser>
          <c:idx val="0"/>
          <c:order val="0"/>
          <c:tx>
            <c:strRef>
              <c:f>'Figure 7a'!$C$7</c:f>
              <c:strCache>
                <c:ptCount val="1"/>
                <c:pt idx="0">
                  <c:v>Tourism Jobs</c:v>
                </c:pt>
              </c:strCache>
            </c:strRef>
          </c:tx>
          <c:spPr>
            <a:solidFill>
              <a:schemeClr val="tx2"/>
            </a:solidFill>
            <a:ln>
              <a:solidFill>
                <a:schemeClr val="tx2"/>
              </a:solidFill>
            </a:ln>
          </c:spPr>
          <c:invertIfNegative val="0"/>
          <c:cat>
            <c:strRef>
              <c:f>'Figure 7a'!$B$8:$B$18</c:f>
              <c:strCache>
                <c:ptCount val="11"/>
                <c:pt idx="0">
                  <c:v>Mid Ulster</c:v>
                </c:pt>
                <c:pt idx="1">
                  <c:v>Fermanagh &amp; Omagh</c:v>
                </c:pt>
                <c:pt idx="2">
                  <c:v>Lisburn &amp; Castlereagh</c:v>
                </c:pt>
                <c:pt idx="3">
                  <c:v>Mid &amp; East    Antrim</c:v>
                </c:pt>
                <c:pt idx="4">
                  <c:v>Antrim &amp; Newtownabbey</c:v>
                </c:pt>
                <c:pt idx="5">
                  <c:v>Armagh City, Banbridge &amp; Craigavon </c:v>
                </c:pt>
                <c:pt idx="6">
                  <c:v>Derry City &amp; Strabane</c:v>
                </c:pt>
                <c:pt idx="7">
                  <c:v>   Causeway    Coast &amp; Glens </c:v>
                </c:pt>
                <c:pt idx="8">
                  <c:v>Newry, Mourne    &amp; Down</c:v>
                </c:pt>
                <c:pt idx="9">
                  <c:v>Ards &amp; North Down</c:v>
                </c:pt>
                <c:pt idx="10">
                  <c:v>Belfast</c:v>
                </c:pt>
              </c:strCache>
            </c:strRef>
          </c:cat>
          <c:val>
            <c:numRef>
              <c:f>'Figure 7a'!$C$8:$C$18</c:f>
              <c:numCache>
                <c:formatCode>#,##0</c:formatCode>
                <c:ptCount val="11"/>
                <c:pt idx="0">
                  <c:v>3489</c:v>
                </c:pt>
                <c:pt idx="1">
                  <c:v>3524</c:v>
                </c:pt>
                <c:pt idx="2">
                  <c:v>3806</c:v>
                </c:pt>
                <c:pt idx="3">
                  <c:v>3959</c:v>
                </c:pt>
                <c:pt idx="4">
                  <c:v>4197</c:v>
                </c:pt>
                <c:pt idx="5">
                  <c:v>4266</c:v>
                </c:pt>
                <c:pt idx="6">
                  <c:v>4685</c:v>
                </c:pt>
                <c:pt idx="7">
                  <c:v>4823</c:v>
                </c:pt>
                <c:pt idx="8">
                  <c:v>4953</c:v>
                </c:pt>
                <c:pt idx="9">
                  <c:v>4954</c:v>
                </c:pt>
                <c:pt idx="10">
                  <c:v>18607</c:v>
                </c:pt>
              </c:numCache>
            </c:numRef>
          </c:val>
        </c:ser>
        <c:dLbls>
          <c:showLegendKey val="0"/>
          <c:showVal val="0"/>
          <c:showCatName val="0"/>
          <c:showSerName val="0"/>
          <c:showPercent val="0"/>
          <c:showBubbleSize val="0"/>
        </c:dLbls>
        <c:gapWidth val="150"/>
        <c:axId val="240120768"/>
        <c:axId val="240121160"/>
      </c:barChart>
      <c:catAx>
        <c:axId val="240120768"/>
        <c:scaling>
          <c:orientation val="minMax"/>
        </c:scaling>
        <c:delete val="0"/>
        <c:axPos val="l"/>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240121160"/>
        <c:crosses val="autoZero"/>
        <c:auto val="1"/>
        <c:lblAlgn val="ctr"/>
        <c:lblOffset val="100"/>
        <c:noMultiLvlLbl val="0"/>
      </c:catAx>
      <c:valAx>
        <c:axId val="240121160"/>
        <c:scaling>
          <c:orientation val="minMax"/>
        </c:scaling>
        <c:delete val="0"/>
        <c:axPos val="b"/>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40120768"/>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ln>
      <a:noFill/>
    </a:ln>
  </c:spPr>
  <c:printSettings>
    <c:headerFooter/>
    <c:pageMargins b="0.750000000000005" l="0.70000000000000062" r="0.70000000000000062" t="0.75000000000000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95250</xdr:rowOff>
    </xdr:from>
    <xdr:to>
      <xdr:col>18</xdr:col>
      <xdr:colOff>428624</xdr:colOff>
      <xdr:row>35</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352425</xdr:colOff>
      <xdr:row>32</xdr:row>
      <xdr:rowOff>47625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9575"/>
          <a:ext cx="6629400" cy="5762625"/>
        </a:xfrm>
        <a:prstGeom prst="rect">
          <a:avLst/>
        </a:prstGeom>
        <a:noFill/>
        <a:ln>
          <a:noFill/>
        </a:ln>
      </xdr:spPr>
    </xdr:pic>
    <xdr:clientData/>
  </xdr:twoCellAnchor>
  <xdr:twoCellAnchor>
    <xdr:from>
      <xdr:col>7</xdr:col>
      <xdr:colOff>361950</xdr:colOff>
      <xdr:row>30</xdr:row>
      <xdr:rowOff>47625</xdr:rowOff>
    </xdr:from>
    <xdr:to>
      <xdr:col>10</xdr:col>
      <xdr:colOff>285750</xdr:colOff>
      <xdr:row>32</xdr:row>
      <xdr:rowOff>28575</xdr:rowOff>
    </xdr:to>
    <xdr:sp macro="" textlink="">
      <xdr:nvSpPr>
        <xdr:cNvPr id="4097" name="Text Box 1"/>
        <xdr:cNvSpPr txBox="1">
          <a:spLocks noChangeArrowheads="1"/>
        </xdr:cNvSpPr>
      </xdr:nvSpPr>
      <xdr:spPr bwMode="auto">
        <a:xfrm>
          <a:off x="4810125" y="5791200"/>
          <a:ext cx="1752600" cy="3619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800" b="0" i="0" u="none" strike="noStrike" baseline="0">
              <a:solidFill>
                <a:srgbClr val="000000"/>
              </a:solidFill>
              <a:latin typeface="Calibri"/>
            </a:rPr>
            <a:t>@ Crown Copyright and Database Rights NIMA MOU207.2</a:t>
          </a:r>
        </a:p>
        <a:p>
          <a:pPr algn="l" rtl="0">
            <a:defRPr sz="1000"/>
          </a:pPr>
          <a:endParaRPr lang="en-GB" sz="800" b="0" i="0" u="none" strike="noStrike" baseline="0">
            <a:solidFill>
              <a:srgbClr val="000000"/>
            </a:solidFill>
            <a:latin typeface="Calibr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xdr:colOff>
      <xdr:row>2</xdr:row>
      <xdr:rowOff>57150</xdr:rowOff>
    </xdr:from>
    <xdr:to>
      <xdr:col>21</xdr:col>
      <xdr:colOff>85725</xdr:colOff>
      <xdr:row>34</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0.49539</cdr:x>
      <cdr:y>0.1934</cdr:y>
    </cdr:from>
    <cdr:to>
      <cdr:x>0.86505</cdr:x>
      <cdr:y>0.33805</cdr:y>
    </cdr:to>
    <cdr:sp macro="" textlink="">
      <cdr:nvSpPr>
        <cdr:cNvPr id="3" name="TextBox 2"/>
        <cdr:cNvSpPr txBox="1"/>
      </cdr:nvSpPr>
      <cdr:spPr>
        <a:xfrm xmlns:a="http://schemas.openxmlformats.org/drawingml/2006/main">
          <a:off x="5629274" y="1171575"/>
          <a:ext cx="4200525" cy="876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92D050"/>
              </a:solidFill>
              <a:latin typeface="Arial" pitchFamily="34" charset="0"/>
              <a:cs typeface="Arial" pitchFamily="34" charset="0"/>
            </a:rPr>
            <a:t>Nor thern Ireland</a:t>
          </a:r>
          <a:r>
            <a:rPr lang="en-GB" sz="1400" b="1" baseline="0">
              <a:solidFill>
                <a:srgbClr val="92D050"/>
              </a:solidFill>
              <a:latin typeface="Arial" pitchFamily="34" charset="0"/>
              <a:cs typeface="Arial" pitchFamily="34" charset="0"/>
            </a:rPr>
            <a:t> - 61,263 </a:t>
          </a:r>
        </a:p>
        <a:p xmlns:a="http://schemas.openxmlformats.org/drawingml/2006/main">
          <a:r>
            <a:rPr lang="en-GB" sz="1400" b="1" baseline="0">
              <a:latin typeface="Arial" pitchFamily="34" charset="0"/>
              <a:cs typeface="Arial" pitchFamily="34" charset="0"/>
            </a:rPr>
            <a:t>Employee Jobs in Tourism </a:t>
          </a:r>
        </a:p>
        <a:p xmlns:a="http://schemas.openxmlformats.org/drawingml/2006/main">
          <a:r>
            <a:rPr lang="en-GB" sz="1400" b="1" baseline="0">
              <a:latin typeface="Arial" pitchFamily="34" charset="0"/>
              <a:cs typeface="Arial" pitchFamily="34" charset="0"/>
            </a:rPr>
            <a:t>Characteristic Industries </a:t>
          </a:r>
          <a:endParaRPr lang="en-GB" sz="1400" b="1">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9525</xdr:colOff>
      <xdr:row>2</xdr:row>
      <xdr:rowOff>47625</xdr:rowOff>
    </xdr:from>
    <xdr:to>
      <xdr:col>18</xdr:col>
      <xdr:colOff>476250</xdr:colOff>
      <xdr:row>25</xdr:row>
      <xdr:rowOff>47625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438150</xdr:colOff>
      <xdr:row>6</xdr:row>
      <xdr:rowOff>180975</xdr:rowOff>
    </xdr:from>
    <xdr:to>
      <xdr:col>12</xdr:col>
      <xdr:colOff>495300</xdr:colOff>
      <xdr:row>8</xdr:row>
      <xdr:rowOff>38100</xdr:rowOff>
    </xdr:to>
    <xdr:sp macro="" textlink="">
      <xdr:nvSpPr>
        <xdr:cNvPr id="8200" name="Text Box 8"/>
        <xdr:cNvSpPr txBox="1">
          <a:spLocks noChangeArrowheads="1"/>
        </xdr:cNvSpPr>
      </xdr:nvSpPr>
      <xdr:spPr bwMode="auto">
        <a:xfrm>
          <a:off x="7258050" y="1352550"/>
          <a:ext cx="666750" cy="23812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000" b="0" i="0" u="none" strike="noStrike" baseline="0">
              <a:solidFill>
                <a:srgbClr val="92D050"/>
              </a:solidFill>
              <a:latin typeface="Arial" pitchFamily="34" charset="0"/>
              <a:cs typeface="Arial" pitchFamily="34" charset="0"/>
            </a:rPr>
            <a:t>1 ship</a:t>
          </a:r>
        </a:p>
        <a:p>
          <a:pPr algn="l" rtl="0">
            <a:defRPr sz="1000"/>
          </a:pPr>
          <a:endParaRPr lang="en-GB" sz="1000" b="0" i="0" u="none" strike="noStrike" baseline="0">
            <a:solidFill>
              <a:srgbClr val="92D050"/>
            </a:solidFill>
            <a:latin typeface="Calibri"/>
            <a:cs typeface="Calibri"/>
          </a:endParaRPr>
        </a:p>
      </xdr:txBody>
    </xdr:sp>
    <xdr:clientData/>
  </xdr:twoCellAnchor>
  <xdr:oneCellAnchor>
    <xdr:from>
      <xdr:col>11</xdr:col>
      <xdr:colOff>419100</xdr:colOff>
      <xdr:row>9</xdr:row>
      <xdr:rowOff>0</xdr:rowOff>
    </xdr:from>
    <xdr:ext cx="590931" cy="396327"/>
    <xdr:sp macro="" textlink="">
      <xdr:nvSpPr>
        <xdr:cNvPr id="8198" name="Text Box 6"/>
        <xdr:cNvSpPr txBox="1">
          <a:spLocks noChangeArrowheads="1"/>
        </xdr:cNvSpPr>
      </xdr:nvSpPr>
      <xdr:spPr bwMode="auto">
        <a:xfrm>
          <a:off x="7239000" y="1743075"/>
          <a:ext cx="590931"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C00000"/>
              </a:solidFill>
              <a:latin typeface="Arial" pitchFamily="34" charset="0"/>
              <a:cs typeface="Arial" pitchFamily="34" charset="0"/>
            </a:rPr>
            <a:t>5 ships</a:t>
          </a:r>
        </a:p>
        <a:p>
          <a:pPr algn="l" rtl="0">
            <a:defRPr sz="1000"/>
          </a:pPr>
          <a:endParaRPr lang="en-GB" sz="1000" b="0" i="0" u="none" strike="noStrike" baseline="0">
            <a:solidFill>
              <a:srgbClr val="C00000"/>
            </a:solidFill>
            <a:latin typeface="Calibri"/>
            <a:cs typeface="Calibri"/>
          </a:endParaRPr>
        </a:p>
      </xdr:txBody>
    </xdr:sp>
    <xdr:clientData/>
  </xdr:oneCellAnchor>
  <xdr:oneCellAnchor>
    <xdr:from>
      <xdr:col>5</xdr:col>
      <xdr:colOff>581025</xdr:colOff>
      <xdr:row>13</xdr:row>
      <xdr:rowOff>38100</xdr:rowOff>
    </xdr:from>
    <xdr:ext cx="590931" cy="396327"/>
    <xdr:sp macro="" textlink="">
      <xdr:nvSpPr>
        <xdr:cNvPr id="8197" name="Text Box 5"/>
        <xdr:cNvSpPr txBox="1">
          <a:spLocks noChangeArrowheads="1"/>
        </xdr:cNvSpPr>
      </xdr:nvSpPr>
      <xdr:spPr bwMode="auto">
        <a:xfrm>
          <a:off x="3743325" y="2543175"/>
          <a:ext cx="590931"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C00000"/>
              </a:solidFill>
              <a:latin typeface="Arial" pitchFamily="34" charset="0"/>
              <a:cs typeface="Arial" pitchFamily="34" charset="0"/>
            </a:rPr>
            <a:t>8 ships</a:t>
          </a:r>
        </a:p>
        <a:p>
          <a:pPr algn="l" rtl="0">
            <a:defRPr sz="1000"/>
          </a:pPr>
          <a:endParaRPr lang="en-GB" sz="1000" b="0" i="0" u="none" strike="noStrike" baseline="0">
            <a:solidFill>
              <a:srgbClr val="C00000"/>
            </a:solidFill>
            <a:latin typeface="Calibri"/>
            <a:cs typeface="Calibri"/>
          </a:endParaRPr>
        </a:p>
      </xdr:txBody>
    </xdr:sp>
    <xdr:clientData/>
  </xdr:oneCellAnchor>
  <xdr:oneCellAnchor>
    <xdr:from>
      <xdr:col>8</xdr:col>
      <xdr:colOff>542925</xdr:colOff>
      <xdr:row>10</xdr:row>
      <xdr:rowOff>38100</xdr:rowOff>
    </xdr:from>
    <xdr:ext cx="590931" cy="396327"/>
    <xdr:sp macro="" textlink="">
      <xdr:nvSpPr>
        <xdr:cNvPr id="8199" name="Text Box 7"/>
        <xdr:cNvSpPr txBox="1">
          <a:spLocks noChangeArrowheads="1"/>
        </xdr:cNvSpPr>
      </xdr:nvSpPr>
      <xdr:spPr bwMode="auto">
        <a:xfrm>
          <a:off x="5534025" y="1971675"/>
          <a:ext cx="590931"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C00000"/>
              </a:solidFill>
              <a:latin typeface="Arial" pitchFamily="34" charset="0"/>
              <a:cs typeface="Arial" pitchFamily="34" charset="0"/>
            </a:rPr>
            <a:t>5 ships</a:t>
          </a:r>
        </a:p>
        <a:p>
          <a:pPr algn="l" rtl="0">
            <a:defRPr sz="1000"/>
          </a:pPr>
          <a:endParaRPr lang="en-GB" sz="1000" b="0" i="0" u="none" strike="noStrike" baseline="0">
            <a:solidFill>
              <a:srgbClr val="C00000"/>
            </a:solidFill>
            <a:latin typeface="Calibri"/>
            <a:cs typeface="Calibri"/>
          </a:endParaRPr>
        </a:p>
      </xdr:txBody>
    </xdr:sp>
    <xdr:clientData/>
  </xdr:oneCellAnchor>
  <xdr:oneCellAnchor>
    <xdr:from>
      <xdr:col>3</xdr:col>
      <xdr:colOff>38100</xdr:colOff>
      <xdr:row>18</xdr:row>
      <xdr:rowOff>123825</xdr:rowOff>
    </xdr:from>
    <xdr:ext cx="662233" cy="396327"/>
    <xdr:sp macro="" textlink="">
      <xdr:nvSpPr>
        <xdr:cNvPr id="8193" name="Text Box 1"/>
        <xdr:cNvSpPr txBox="1">
          <a:spLocks noChangeArrowheads="1"/>
        </xdr:cNvSpPr>
      </xdr:nvSpPr>
      <xdr:spPr bwMode="auto">
        <a:xfrm>
          <a:off x="1981200" y="3581400"/>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32 ships</a:t>
          </a:r>
        </a:p>
        <a:p>
          <a:pPr algn="l" rtl="0">
            <a:defRPr sz="1000"/>
          </a:pPr>
          <a:endParaRPr lang="en-GB" sz="1000" b="0" i="0" u="none" strike="noStrike" baseline="0">
            <a:solidFill>
              <a:srgbClr val="548DD4"/>
            </a:solidFill>
            <a:latin typeface="Calibri"/>
            <a:cs typeface="Calibri"/>
          </a:endParaRPr>
        </a:p>
      </xdr:txBody>
    </xdr:sp>
    <xdr:clientData/>
  </xdr:oneCellAnchor>
  <xdr:oneCellAnchor>
    <xdr:from>
      <xdr:col>5</xdr:col>
      <xdr:colOff>561975</xdr:colOff>
      <xdr:row>17</xdr:row>
      <xdr:rowOff>66675</xdr:rowOff>
    </xdr:from>
    <xdr:ext cx="662233" cy="396327"/>
    <xdr:sp macro="" textlink="">
      <xdr:nvSpPr>
        <xdr:cNvPr id="8194" name="Text Box 2"/>
        <xdr:cNvSpPr txBox="1">
          <a:spLocks noChangeArrowheads="1"/>
        </xdr:cNvSpPr>
      </xdr:nvSpPr>
      <xdr:spPr bwMode="auto">
        <a:xfrm>
          <a:off x="3724275" y="3333750"/>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45 ships</a:t>
          </a:r>
        </a:p>
        <a:p>
          <a:pPr algn="l" rtl="0">
            <a:defRPr sz="1000"/>
          </a:pPr>
          <a:endParaRPr lang="en-GB" sz="1000" b="0" i="0" u="none" strike="noStrike" baseline="0">
            <a:solidFill>
              <a:srgbClr val="548DD4"/>
            </a:solidFill>
            <a:latin typeface="Calibri"/>
            <a:cs typeface="Calibri"/>
          </a:endParaRPr>
        </a:p>
      </xdr:txBody>
    </xdr:sp>
    <xdr:clientData/>
  </xdr:oneCellAnchor>
  <xdr:oneCellAnchor>
    <xdr:from>
      <xdr:col>8</xdr:col>
      <xdr:colOff>495300</xdr:colOff>
      <xdr:row>15</xdr:row>
      <xdr:rowOff>76200</xdr:rowOff>
    </xdr:from>
    <xdr:ext cx="662233" cy="396327"/>
    <xdr:sp macro="" textlink="">
      <xdr:nvSpPr>
        <xdr:cNvPr id="8195" name="Text Box 3"/>
        <xdr:cNvSpPr txBox="1">
          <a:spLocks noChangeArrowheads="1"/>
        </xdr:cNvSpPr>
      </xdr:nvSpPr>
      <xdr:spPr bwMode="auto">
        <a:xfrm>
          <a:off x="5486400" y="2962275"/>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57 ships</a:t>
          </a:r>
        </a:p>
        <a:p>
          <a:pPr algn="l" rtl="0">
            <a:defRPr sz="1000"/>
          </a:pPr>
          <a:endParaRPr lang="en-GB" sz="1000" b="0" i="0" u="none" strike="noStrike" baseline="0">
            <a:solidFill>
              <a:srgbClr val="548DD4"/>
            </a:solidFill>
            <a:latin typeface="Calibri"/>
            <a:cs typeface="Calibri"/>
          </a:endParaRPr>
        </a:p>
      </xdr:txBody>
    </xdr:sp>
    <xdr:clientData/>
  </xdr:oneCellAnchor>
  <xdr:oneCellAnchor>
    <xdr:from>
      <xdr:col>11</xdr:col>
      <xdr:colOff>438150</xdr:colOff>
      <xdr:row>13</xdr:row>
      <xdr:rowOff>57150</xdr:rowOff>
    </xdr:from>
    <xdr:ext cx="662233" cy="396327"/>
    <xdr:sp macro="" textlink="">
      <xdr:nvSpPr>
        <xdr:cNvPr id="8196" name="Text Box 4"/>
        <xdr:cNvSpPr txBox="1">
          <a:spLocks noChangeArrowheads="1"/>
        </xdr:cNvSpPr>
      </xdr:nvSpPr>
      <xdr:spPr bwMode="auto">
        <a:xfrm>
          <a:off x="7258050" y="2562225"/>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63 ships</a:t>
          </a:r>
        </a:p>
        <a:p>
          <a:pPr algn="l" rtl="0">
            <a:defRPr sz="1000"/>
          </a:pPr>
          <a:endParaRPr lang="en-GB" sz="1000" b="0" i="0" u="none" strike="noStrike" baseline="0">
            <a:solidFill>
              <a:srgbClr val="548DD4"/>
            </a:solidFill>
            <a:latin typeface="Calibri"/>
            <a:cs typeface="Calibri"/>
          </a:endParaRP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0.77118</cdr:x>
      <cdr:y>0.18261</cdr:y>
    </cdr:from>
    <cdr:to>
      <cdr:x>0.83407</cdr:x>
      <cdr:y>0.23695</cdr:y>
    </cdr:to>
    <cdr:sp macro="" textlink="">
      <cdr:nvSpPr>
        <cdr:cNvPr id="2" name="Text Box 8"/>
        <cdr:cNvSpPr txBox="1">
          <a:spLocks xmlns:a="http://schemas.openxmlformats.org/drawingml/2006/main" noChangeArrowheads="1"/>
        </cdr:cNvSpPr>
      </cdr:nvSpPr>
      <cdr:spPr bwMode="auto">
        <a:xfrm xmlns:a="http://schemas.openxmlformats.org/drawingml/2006/main">
          <a:off x="8910060" y="800113"/>
          <a:ext cx="726620" cy="23809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91440" tIns="45720" rIns="91440" bIns="4572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92D050"/>
              </a:solidFill>
              <a:latin typeface="Arial" pitchFamily="34" charset="0"/>
              <a:cs typeface="Arial" pitchFamily="34" charset="0"/>
            </a:rPr>
            <a:t>3 ships</a:t>
          </a:r>
        </a:p>
        <a:p xmlns:a="http://schemas.openxmlformats.org/drawingml/2006/main">
          <a:pPr algn="l" rtl="0">
            <a:defRPr sz="1000"/>
          </a:pPr>
          <a:endParaRPr lang="en-GB" sz="1000" b="0" i="0" u="none" strike="noStrike" baseline="0">
            <a:solidFill>
              <a:srgbClr val="92D050"/>
            </a:solidFill>
            <a:latin typeface="Calibri"/>
            <a:cs typeface="Calibri"/>
          </a:endParaRPr>
        </a:p>
      </cdr:txBody>
    </cdr:sp>
  </cdr:relSizeAnchor>
  <cdr:relSizeAnchor xmlns:cdr="http://schemas.openxmlformats.org/drawingml/2006/chartDrawing">
    <cdr:from>
      <cdr:x>0.77208</cdr:x>
      <cdr:y>0.26522</cdr:y>
    </cdr:from>
    <cdr:to>
      <cdr:x>0.82782</cdr:x>
      <cdr:y>0.35568</cdr:y>
    </cdr:to>
    <cdr:sp macro="" textlink="">
      <cdr:nvSpPr>
        <cdr:cNvPr id="3" name="Text Box 7"/>
        <cdr:cNvSpPr txBox="1">
          <a:spLocks xmlns:a="http://schemas.openxmlformats.org/drawingml/2006/main" noChangeArrowheads="1"/>
        </cdr:cNvSpPr>
      </cdr:nvSpPr>
      <cdr:spPr bwMode="auto">
        <a:xfrm xmlns:a="http://schemas.openxmlformats.org/drawingml/2006/main">
          <a:off x="8920458" y="1162046"/>
          <a:ext cx="644010" cy="3963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C00000"/>
              </a:solidFill>
              <a:latin typeface="Arial" pitchFamily="34" charset="0"/>
              <a:cs typeface="Arial" pitchFamily="34" charset="0"/>
            </a:rPr>
            <a:t>6 ships</a:t>
          </a:r>
        </a:p>
        <a:p xmlns:a="http://schemas.openxmlformats.org/drawingml/2006/main">
          <a:pPr algn="l" rtl="0">
            <a:defRPr sz="1000"/>
          </a:pPr>
          <a:endParaRPr lang="en-GB" sz="1000" b="0" i="0" u="none" strike="noStrike" baseline="0">
            <a:solidFill>
              <a:srgbClr val="C00000"/>
            </a:solidFill>
            <a:latin typeface="Calibri"/>
            <a:cs typeface="Calibri"/>
          </a:endParaRPr>
        </a:p>
      </cdr:txBody>
    </cdr:sp>
  </cdr:relSizeAnchor>
  <cdr:relSizeAnchor xmlns:cdr="http://schemas.openxmlformats.org/drawingml/2006/chartDrawing">
    <cdr:from>
      <cdr:x>0.76924</cdr:x>
      <cdr:y>0.41304</cdr:y>
    </cdr:from>
    <cdr:to>
      <cdr:x>0.8317</cdr:x>
      <cdr:y>0.50349</cdr:y>
    </cdr:to>
    <cdr:sp macro="" textlink="">
      <cdr:nvSpPr>
        <cdr:cNvPr id="4" name="Text Box 4"/>
        <cdr:cNvSpPr txBox="1">
          <a:spLocks xmlns:a="http://schemas.openxmlformats.org/drawingml/2006/main" noChangeArrowheads="1"/>
        </cdr:cNvSpPr>
      </cdr:nvSpPr>
      <cdr:spPr bwMode="auto">
        <a:xfrm xmlns:a="http://schemas.openxmlformats.org/drawingml/2006/main">
          <a:off x="8887631" y="1809754"/>
          <a:ext cx="721652" cy="3963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548DD4"/>
              </a:solidFill>
              <a:latin typeface="Arial" pitchFamily="34" charset="0"/>
              <a:cs typeface="Arial" pitchFamily="34" charset="0"/>
            </a:rPr>
            <a:t>58 ships</a:t>
          </a:r>
        </a:p>
        <a:p xmlns:a="http://schemas.openxmlformats.org/drawingml/2006/main">
          <a:pPr algn="l" rtl="0">
            <a:defRPr sz="1000"/>
          </a:pPr>
          <a:endParaRPr lang="en-GB" sz="1000" b="0" i="0" u="none" strike="noStrike" baseline="0">
            <a:solidFill>
              <a:srgbClr val="548DD4"/>
            </a:solidFill>
            <a:latin typeface="Calibri"/>
            <a:cs typeface="Calibri"/>
          </a:endParaRPr>
        </a:p>
      </cdr:txBody>
    </cdr:sp>
  </cdr:relSizeAnchor>
  <cdr:relSizeAnchor xmlns:cdr="http://schemas.openxmlformats.org/drawingml/2006/chartDrawing">
    <cdr:from>
      <cdr:x>0.92682</cdr:x>
      <cdr:y>0.24565</cdr:y>
    </cdr:from>
    <cdr:to>
      <cdr:x>0.98414</cdr:x>
      <cdr:y>0.33611</cdr:y>
    </cdr:to>
    <cdr:sp macro="" textlink="">
      <cdr:nvSpPr>
        <cdr:cNvPr id="5" name="Text Box 4"/>
        <cdr:cNvSpPr txBox="1">
          <a:spLocks xmlns:a="http://schemas.openxmlformats.org/drawingml/2006/main" noChangeArrowheads="1"/>
        </cdr:cNvSpPr>
      </cdr:nvSpPr>
      <cdr:spPr bwMode="auto">
        <a:xfrm xmlns:a="http://schemas.openxmlformats.org/drawingml/2006/main">
          <a:off x="10708348" y="1076325"/>
          <a:ext cx="662233" cy="39632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548DD4"/>
              </a:solidFill>
              <a:latin typeface="Arial" pitchFamily="34" charset="0"/>
              <a:cs typeface="Arial" pitchFamily="34" charset="0"/>
            </a:rPr>
            <a:t>81 ships</a:t>
          </a:r>
        </a:p>
        <a:p xmlns:a="http://schemas.openxmlformats.org/drawingml/2006/main">
          <a:pPr algn="l" rtl="0">
            <a:defRPr sz="1000"/>
          </a:pPr>
          <a:endParaRPr lang="en-GB" sz="1000" b="0" i="0" u="none" strike="noStrike" baseline="0">
            <a:solidFill>
              <a:srgbClr val="548DD4"/>
            </a:solidFill>
            <a:latin typeface="Calibri"/>
            <a:cs typeface="Calibri"/>
          </a:endParaRPr>
        </a:p>
      </cdr:txBody>
    </cdr:sp>
  </cdr:relSizeAnchor>
  <cdr:relSizeAnchor xmlns:cdr="http://schemas.openxmlformats.org/drawingml/2006/chartDrawing">
    <cdr:from>
      <cdr:x>0.92498</cdr:x>
      <cdr:y>0.11522</cdr:y>
    </cdr:from>
    <cdr:to>
      <cdr:x>0.97613</cdr:x>
      <cdr:y>0.20567</cdr:y>
    </cdr:to>
    <cdr:sp macro="" textlink="">
      <cdr:nvSpPr>
        <cdr:cNvPr id="6" name="Text Box 7"/>
        <cdr:cNvSpPr txBox="1">
          <a:spLocks xmlns:a="http://schemas.openxmlformats.org/drawingml/2006/main" noChangeArrowheads="1"/>
        </cdr:cNvSpPr>
      </cdr:nvSpPr>
      <cdr:spPr bwMode="auto">
        <a:xfrm xmlns:a="http://schemas.openxmlformats.org/drawingml/2006/main">
          <a:off x="10687050" y="504825"/>
          <a:ext cx="590931" cy="39632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C00000"/>
              </a:solidFill>
              <a:latin typeface="Arial" pitchFamily="34" charset="0"/>
              <a:cs typeface="Arial" pitchFamily="34" charset="0"/>
            </a:rPr>
            <a:t>5 ships</a:t>
          </a:r>
        </a:p>
        <a:p xmlns:a="http://schemas.openxmlformats.org/drawingml/2006/main">
          <a:pPr algn="l" rtl="0">
            <a:defRPr sz="1000"/>
          </a:pPr>
          <a:endParaRPr lang="en-GB" sz="1000" b="0" i="0" u="none" strike="noStrike" baseline="0">
            <a:solidFill>
              <a:srgbClr val="C00000"/>
            </a:solidFill>
            <a:latin typeface="Calibri"/>
            <a:cs typeface="Calibri"/>
          </a:endParaRPr>
        </a:p>
      </cdr:txBody>
    </cdr:sp>
  </cdr:relSizeAnchor>
  <cdr:relSizeAnchor xmlns:cdr="http://schemas.openxmlformats.org/drawingml/2006/chartDrawing">
    <cdr:from>
      <cdr:x>0.92663</cdr:x>
      <cdr:y>0.01957</cdr:y>
    </cdr:from>
    <cdr:to>
      <cdr:x>0.98952</cdr:x>
      <cdr:y>0.07391</cdr:y>
    </cdr:to>
    <cdr:sp macro="" textlink="">
      <cdr:nvSpPr>
        <cdr:cNvPr id="7" name="Text Box 8"/>
        <cdr:cNvSpPr txBox="1">
          <a:spLocks xmlns:a="http://schemas.openxmlformats.org/drawingml/2006/main" noChangeArrowheads="1"/>
        </cdr:cNvSpPr>
      </cdr:nvSpPr>
      <cdr:spPr bwMode="auto">
        <a:xfrm xmlns:a="http://schemas.openxmlformats.org/drawingml/2006/main">
          <a:off x="10706100" y="85725"/>
          <a:ext cx="726620" cy="23809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91440" tIns="45720" rIns="91440" bIns="4572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92D050"/>
              </a:solidFill>
              <a:latin typeface="Arial" pitchFamily="34" charset="0"/>
              <a:cs typeface="Arial" pitchFamily="34" charset="0"/>
            </a:rPr>
            <a:t>7 ships</a:t>
          </a:r>
        </a:p>
        <a:p xmlns:a="http://schemas.openxmlformats.org/drawingml/2006/main">
          <a:pPr algn="l" rtl="0">
            <a:defRPr sz="1000"/>
          </a:pPr>
          <a:endParaRPr lang="en-GB" sz="1000" b="0" i="0" u="none" strike="noStrike" baseline="0">
            <a:solidFill>
              <a:srgbClr val="92D050"/>
            </a:solidFill>
            <a:latin typeface="Calibri"/>
            <a:cs typeface="Calibri"/>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0.64903</cdr:x>
      <cdr:y>0.62215</cdr:y>
    </cdr:from>
    <cdr:to>
      <cdr:x>0.9152</cdr:x>
      <cdr:y>0.76024</cdr:y>
    </cdr:to>
    <cdr:sp macro="" textlink="">
      <cdr:nvSpPr>
        <cdr:cNvPr id="4" name="TextBox 3"/>
        <cdr:cNvSpPr txBox="1"/>
      </cdr:nvSpPr>
      <cdr:spPr>
        <a:xfrm xmlns:a="http://schemas.openxmlformats.org/drawingml/2006/main">
          <a:off x="7362825" y="3905250"/>
          <a:ext cx="3019425" cy="86677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B050"/>
              </a:solidFill>
              <a:latin typeface="Arial" pitchFamily="34" charset="0"/>
              <a:cs typeface="Arial" pitchFamily="34" charset="0"/>
            </a:rPr>
            <a:t>All LGD's 4,725,000</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85725</xdr:rowOff>
    </xdr:from>
    <xdr:to>
      <xdr:col>13</xdr:col>
      <xdr:colOff>266701</xdr:colOff>
      <xdr:row>38</xdr:row>
      <xdr:rowOff>92479</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 y="485775"/>
          <a:ext cx="8191500" cy="686475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47626</xdr:rowOff>
    </xdr:from>
    <xdr:to>
      <xdr:col>18</xdr:col>
      <xdr:colOff>457199</xdr:colOff>
      <xdr:row>35</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3</xdr:row>
      <xdr:rowOff>133350</xdr:rowOff>
    </xdr:from>
    <xdr:to>
      <xdr:col>9</xdr:col>
      <xdr:colOff>76200</xdr:colOff>
      <xdr:row>29</xdr:row>
      <xdr:rowOff>171450</xdr:rowOff>
    </xdr:to>
    <xdr:cxnSp macro="">
      <xdr:nvCxnSpPr>
        <xdr:cNvPr id="5" name="Straight Connector 4"/>
        <xdr:cNvCxnSpPr/>
      </xdr:nvCxnSpPr>
      <xdr:spPr>
        <a:xfrm flipV="1">
          <a:off x="5724525" y="723900"/>
          <a:ext cx="19050" cy="4991100"/>
        </a:xfrm>
        <a:prstGeom prst="line">
          <a:avLst/>
        </a:prstGeom>
        <a:ln w="3810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190500</xdr:colOff>
      <xdr:row>23</xdr:row>
      <xdr:rowOff>180975</xdr:rowOff>
    </xdr:from>
    <xdr:ext cx="1553502" cy="269369"/>
    <xdr:sp macro="" textlink="">
      <xdr:nvSpPr>
        <xdr:cNvPr id="6" name="TextBox 5"/>
        <xdr:cNvSpPr txBox="1"/>
      </xdr:nvSpPr>
      <xdr:spPr>
        <a:xfrm>
          <a:off x="5857875" y="4581525"/>
          <a:ext cx="155350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200">
              <a:solidFill>
                <a:srgbClr val="00B050"/>
              </a:solidFill>
              <a:latin typeface="Arial" pitchFamily="34" charset="0"/>
              <a:cs typeface="Arial" pitchFamily="34" charset="0"/>
            </a:rPr>
            <a:t>Northern Ireland 2.6</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19050</xdr:colOff>
      <xdr:row>2</xdr:row>
      <xdr:rowOff>57149</xdr:rowOff>
    </xdr:from>
    <xdr:to>
      <xdr:col>18</xdr:col>
      <xdr:colOff>571500</xdr:colOff>
      <xdr:row>37</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76199</xdr:rowOff>
    </xdr:from>
    <xdr:to>
      <xdr:col>16</xdr:col>
      <xdr:colOff>600075</xdr:colOff>
      <xdr:row>29</xdr:row>
      <xdr:rowOff>47624</xdr:rowOff>
    </xdr:to>
    <xdr:sp macro="" textlink="">
      <xdr:nvSpPr>
        <xdr:cNvPr id="3073" name="Text Box 1"/>
        <xdr:cNvSpPr txBox="1">
          <a:spLocks noChangeArrowheads="1"/>
        </xdr:cNvSpPr>
      </xdr:nvSpPr>
      <xdr:spPr bwMode="auto">
        <a:xfrm>
          <a:off x="8267700" y="4667249"/>
          <a:ext cx="2428875" cy="9239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2000" b="1" i="0" u="none" strike="noStrike" baseline="0">
              <a:solidFill>
                <a:srgbClr val="00B050"/>
              </a:solidFill>
              <a:latin typeface="Arial" pitchFamily="34" charset="0"/>
              <a:cs typeface="Arial" pitchFamily="34" charset="0"/>
            </a:rPr>
            <a:t>Northern Ireland £851 million</a:t>
          </a:r>
        </a:p>
        <a:p>
          <a:pPr algn="l" rtl="0">
            <a:defRPr sz="1000"/>
          </a:pPr>
          <a:endParaRPr lang="en-GB" sz="1100" b="1" i="0" u="none" strike="noStrike" baseline="0">
            <a:solidFill>
              <a:srgbClr val="00B050"/>
            </a:solidFill>
            <a:latin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371475</xdr:colOff>
      <xdr:row>34</xdr:row>
      <xdr:rowOff>66675</xdr:rowOff>
    </xdr:to>
    <xdr:pic>
      <xdr:nvPicPr>
        <xdr:cNvPr id="4" name="Picture 3" descr="C:\Users\deti-okanep\Desktop\LGD16\LGD MAP EXP 2016.png"/>
        <xdr:cNvPicPr/>
      </xdr:nvPicPr>
      <xdr:blipFill>
        <a:blip xmlns:r="http://schemas.openxmlformats.org/officeDocument/2006/relationships" r:embed="rId1" cstate="print"/>
        <a:srcRect/>
        <a:stretch>
          <a:fillRect/>
        </a:stretch>
      </xdr:blipFill>
      <xdr:spPr bwMode="auto">
        <a:xfrm>
          <a:off x="0" y="400050"/>
          <a:ext cx="7858125" cy="61626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3</xdr:row>
      <xdr:rowOff>76199</xdr:rowOff>
    </xdr:from>
    <xdr:to>
      <xdr:col>18</xdr:col>
      <xdr:colOff>152401</xdr:colOff>
      <xdr:row>25</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27</xdr:row>
      <xdr:rowOff>38100</xdr:rowOff>
    </xdr:from>
    <xdr:to>
      <xdr:col>18</xdr:col>
      <xdr:colOff>66674</xdr:colOff>
      <xdr:row>50</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54</xdr:row>
      <xdr:rowOff>38099</xdr:rowOff>
    </xdr:from>
    <xdr:to>
      <xdr:col>18</xdr:col>
      <xdr:colOff>171450</xdr:colOff>
      <xdr:row>80</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581025</xdr:colOff>
      <xdr:row>9</xdr:row>
      <xdr:rowOff>38100</xdr:rowOff>
    </xdr:from>
    <xdr:ext cx="647293" cy="254557"/>
    <xdr:sp macro="" textlink="">
      <xdr:nvSpPr>
        <xdr:cNvPr id="12" name="TextBox 11"/>
        <xdr:cNvSpPr txBox="1"/>
      </xdr:nvSpPr>
      <xdr:spPr>
        <a:xfrm>
          <a:off x="1933575" y="1800225"/>
          <a:ext cx="64729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NI 47%</a:t>
          </a:r>
        </a:p>
      </xdr:txBody>
    </xdr:sp>
    <xdr:clientData/>
  </xdr:oneCellAnchor>
  <xdr:oneCellAnchor>
    <xdr:from>
      <xdr:col>7</xdr:col>
      <xdr:colOff>485775</xdr:colOff>
      <xdr:row>35</xdr:row>
      <xdr:rowOff>95250</xdr:rowOff>
    </xdr:from>
    <xdr:ext cx="647293" cy="254557"/>
    <xdr:sp macro="" textlink="">
      <xdr:nvSpPr>
        <xdr:cNvPr id="14" name="TextBox 13"/>
        <xdr:cNvSpPr txBox="1"/>
      </xdr:nvSpPr>
      <xdr:spPr>
        <a:xfrm>
          <a:off x="4886325" y="6829425"/>
          <a:ext cx="64729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NI 40%</a:t>
          </a:r>
        </a:p>
      </xdr:txBody>
    </xdr:sp>
    <xdr:clientData/>
  </xdr:oneCellAnchor>
  <xdr:oneCellAnchor>
    <xdr:from>
      <xdr:col>3</xdr:col>
      <xdr:colOff>200025</xdr:colOff>
      <xdr:row>71</xdr:row>
      <xdr:rowOff>142875</xdr:rowOff>
    </xdr:from>
    <xdr:ext cx="568810" cy="254557"/>
    <xdr:sp macro="" textlink="">
      <xdr:nvSpPr>
        <xdr:cNvPr id="17" name="TextBox 16"/>
        <xdr:cNvSpPr txBox="1"/>
      </xdr:nvSpPr>
      <xdr:spPr>
        <a:xfrm>
          <a:off x="2162175" y="13754100"/>
          <a:ext cx="56881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NI 9%</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28574</xdr:rowOff>
    </xdr:from>
    <xdr:to>
      <xdr:col>12</xdr:col>
      <xdr:colOff>85724</xdr:colOff>
      <xdr:row>32</xdr:row>
      <xdr:rowOff>57150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428625</xdr:colOff>
      <xdr:row>10</xdr:row>
      <xdr:rowOff>47625</xdr:rowOff>
    </xdr:from>
    <xdr:ext cx="2317173" cy="254557"/>
    <xdr:sp macro="" textlink="">
      <xdr:nvSpPr>
        <xdr:cNvPr id="6" name="TextBox 5"/>
        <xdr:cNvSpPr txBox="1"/>
      </xdr:nvSpPr>
      <xdr:spPr>
        <a:xfrm>
          <a:off x="6867525" y="2038350"/>
          <a:ext cx="231717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Northern Ireland (23,023 rooms)</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9524</xdr:colOff>
      <xdr:row>2</xdr:row>
      <xdr:rowOff>9524</xdr:rowOff>
    </xdr:from>
    <xdr:to>
      <xdr:col>16</xdr:col>
      <xdr:colOff>542925</xdr:colOff>
      <xdr:row>29</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428624</xdr:colOff>
      <xdr:row>5</xdr:row>
      <xdr:rowOff>142875</xdr:rowOff>
    </xdr:from>
    <xdr:ext cx="2038351" cy="333375"/>
    <xdr:sp macro="" textlink="">
      <xdr:nvSpPr>
        <xdr:cNvPr id="6" name="TextBox 5"/>
        <xdr:cNvSpPr txBox="1"/>
      </xdr:nvSpPr>
      <xdr:spPr>
        <a:xfrm>
          <a:off x="8258174" y="1123950"/>
          <a:ext cx="203835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solidFill>
                <a:srgbClr val="00B050"/>
              </a:solidFill>
              <a:latin typeface="Arial" pitchFamily="34" charset="0"/>
              <a:cs typeface="Arial" pitchFamily="34" charset="0"/>
            </a:rPr>
            <a:t>Northern Ireland</a:t>
          </a:r>
          <a:r>
            <a:rPr lang="en-GB" sz="1100" b="1" baseline="0">
              <a:solidFill>
                <a:srgbClr val="00B050"/>
              </a:solidFill>
              <a:latin typeface="Arial" pitchFamily="34" charset="0"/>
              <a:cs typeface="Arial" pitchFamily="34" charset="0"/>
            </a:rPr>
            <a:t> (</a:t>
          </a:r>
          <a:r>
            <a:rPr lang="en-GB" sz="1100" b="1">
              <a:solidFill>
                <a:srgbClr val="00B050"/>
              </a:solidFill>
              <a:latin typeface="Arial" pitchFamily="34" charset="0"/>
              <a:cs typeface="Arial" pitchFamily="34" charset="0"/>
            </a:rPr>
            <a:t>2,016,024)</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www.detini.gov.uk/index/what-we-do/deti-stats-index/tourism-statistics/tourism_early_indicators.htm" TargetMode="External"/><Relationship Id="rId2" Type="http://schemas.openxmlformats.org/officeDocument/2006/relationships/hyperlink" Target="http://www.detini.gov.uk/developing_northern_ireland_tourism_statistics.pdf" TargetMode="External"/><Relationship Id="rId1" Type="http://schemas.openxmlformats.org/officeDocument/2006/relationships/hyperlink" Target="http://www.statisticsauthority.gov.uk/assessment/code-of-practice/index.html" TargetMode="External"/><Relationship Id="rId5" Type="http://schemas.openxmlformats.org/officeDocument/2006/relationships/printerSettings" Target="../printerSettings/printerSettings15.bin"/><Relationship Id="rId4" Type="http://schemas.openxmlformats.org/officeDocument/2006/relationships/hyperlink" Target="http://www.detini.gov.uk/index/what-we-do/deti-stats-index/stats_publications_2014_onwards/census_of_employment-2.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abSelected="1" workbookViewId="0"/>
  </sheetViews>
  <sheetFormatPr defaultRowHeight="18" x14ac:dyDescent="0.25"/>
  <cols>
    <col min="1" max="1" width="35.28515625" style="229" customWidth="1"/>
    <col min="2" max="2" width="43.140625" style="229" customWidth="1"/>
    <col min="3" max="3" width="19.7109375" style="229" customWidth="1"/>
    <col min="4" max="4" width="29.28515625" style="229" customWidth="1"/>
    <col min="5" max="256" width="9.140625" style="229"/>
    <col min="257" max="257" width="27.7109375" style="229" customWidth="1"/>
    <col min="258" max="258" width="42.85546875" style="229" customWidth="1"/>
    <col min="259" max="259" width="14.7109375" style="229" customWidth="1"/>
    <col min="260" max="512" width="9.140625" style="229"/>
    <col min="513" max="513" width="27.7109375" style="229" customWidth="1"/>
    <col min="514" max="514" width="42.85546875" style="229" customWidth="1"/>
    <col min="515" max="515" width="14.7109375" style="229" customWidth="1"/>
    <col min="516" max="768" width="9.140625" style="229"/>
    <col min="769" max="769" width="27.7109375" style="229" customWidth="1"/>
    <col min="770" max="770" width="42.85546875" style="229" customWidth="1"/>
    <col min="771" max="771" width="14.7109375" style="229" customWidth="1"/>
    <col min="772" max="1024" width="9.140625" style="229"/>
    <col min="1025" max="1025" width="27.7109375" style="229" customWidth="1"/>
    <col min="1026" max="1026" width="42.85546875" style="229" customWidth="1"/>
    <col min="1027" max="1027" width="14.7109375" style="229" customWidth="1"/>
    <col min="1028" max="1280" width="9.140625" style="229"/>
    <col min="1281" max="1281" width="27.7109375" style="229" customWidth="1"/>
    <col min="1282" max="1282" width="42.85546875" style="229" customWidth="1"/>
    <col min="1283" max="1283" width="14.7109375" style="229" customWidth="1"/>
    <col min="1284" max="1536" width="9.140625" style="229"/>
    <col min="1537" max="1537" width="27.7109375" style="229" customWidth="1"/>
    <col min="1538" max="1538" width="42.85546875" style="229" customWidth="1"/>
    <col min="1539" max="1539" width="14.7109375" style="229" customWidth="1"/>
    <col min="1540" max="1792" width="9.140625" style="229"/>
    <col min="1793" max="1793" width="27.7109375" style="229" customWidth="1"/>
    <col min="1794" max="1794" width="42.85546875" style="229" customWidth="1"/>
    <col min="1795" max="1795" width="14.7109375" style="229" customWidth="1"/>
    <col min="1796" max="2048" width="9.140625" style="229"/>
    <col min="2049" max="2049" width="27.7109375" style="229" customWidth="1"/>
    <col min="2050" max="2050" width="42.85546875" style="229" customWidth="1"/>
    <col min="2051" max="2051" width="14.7109375" style="229" customWidth="1"/>
    <col min="2052" max="2304" width="9.140625" style="229"/>
    <col min="2305" max="2305" width="27.7109375" style="229" customWidth="1"/>
    <col min="2306" max="2306" width="42.85546875" style="229" customWidth="1"/>
    <col min="2307" max="2307" width="14.7109375" style="229" customWidth="1"/>
    <col min="2308" max="2560" width="9.140625" style="229"/>
    <col min="2561" max="2561" width="27.7109375" style="229" customWidth="1"/>
    <col min="2562" max="2562" width="42.85546875" style="229" customWidth="1"/>
    <col min="2563" max="2563" width="14.7109375" style="229" customWidth="1"/>
    <col min="2564" max="2816" width="9.140625" style="229"/>
    <col min="2817" max="2817" width="27.7109375" style="229" customWidth="1"/>
    <col min="2818" max="2818" width="42.85546875" style="229" customWidth="1"/>
    <col min="2819" max="2819" width="14.7109375" style="229" customWidth="1"/>
    <col min="2820" max="3072" width="9.140625" style="229"/>
    <col min="3073" max="3073" width="27.7109375" style="229" customWidth="1"/>
    <col min="3074" max="3074" width="42.85546875" style="229" customWidth="1"/>
    <col min="3075" max="3075" width="14.7109375" style="229" customWidth="1"/>
    <col min="3076" max="3328" width="9.140625" style="229"/>
    <col min="3329" max="3329" width="27.7109375" style="229" customWidth="1"/>
    <col min="3330" max="3330" width="42.85546875" style="229" customWidth="1"/>
    <col min="3331" max="3331" width="14.7109375" style="229" customWidth="1"/>
    <col min="3332" max="3584" width="9.140625" style="229"/>
    <col min="3585" max="3585" width="27.7109375" style="229" customWidth="1"/>
    <col min="3586" max="3586" width="42.85546875" style="229" customWidth="1"/>
    <col min="3587" max="3587" width="14.7109375" style="229" customWidth="1"/>
    <col min="3588" max="3840" width="9.140625" style="229"/>
    <col min="3841" max="3841" width="27.7109375" style="229" customWidth="1"/>
    <col min="3842" max="3842" width="42.85546875" style="229" customWidth="1"/>
    <col min="3843" max="3843" width="14.7109375" style="229" customWidth="1"/>
    <col min="3844" max="4096" width="9.140625" style="229"/>
    <col min="4097" max="4097" width="27.7109375" style="229" customWidth="1"/>
    <col min="4098" max="4098" width="42.85546875" style="229" customWidth="1"/>
    <col min="4099" max="4099" width="14.7109375" style="229" customWidth="1"/>
    <col min="4100" max="4352" width="9.140625" style="229"/>
    <col min="4353" max="4353" width="27.7109375" style="229" customWidth="1"/>
    <col min="4354" max="4354" width="42.85546875" style="229" customWidth="1"/>
    <col min="4355" max="4355" width="14.7109375" style="229" customWidth="1"/>
    <col min="4356" max="4608" width="9.140625" style="229"/>
    <col min="4609" max="4609" width="27.7109375" style="229" customWidth="1"/>
    <col min="4610" max="4610" width="42.85546875" style="229" customWidth="1"/>
    <col min="4611" max="4611" width="14.7109375" style="229" customWidth="1"/>
    <col min="4612" max="4864" width="9.140625" style="229"/>
    <col min="4865" max="4865" width="27.7109375" style="229" customWidth="1"/>
    <col min="4866" max="4866" width="42.85546875" style="229" customWidth="1"/>
    <col min="4867" max="4867" width="14.7109375" style="229" customWidth="1"/>
    <col min="4868" max="5120" width="9.140625" style="229"/>
    <col min="5121" max="5121" width="27.7109375" style="229" customWidth="1"/>
    <col min="5122" max="5122" width="42.85546875" style="229" customWidth="1"/>
    <col min="5123" max="5123" width="14.7109375" style="229" customWidth="1"/>
    <col min="5124" max="5376" width="9.140625" style="229"/>
    <col min="5377" max="5377" width="27.7109375" style="229" customWidth="1"/>
    <col min="5378" max="5378" width="42.85546875" style="229" customWidth="1"/>
    <col min="5379" max="5379" width="14.7109375" style="229" customWidth="1"/>
    <col min="5380" max="5632" width="9.140625" style="229"/>
    <col min="5633" max="5633" width="27.7109375" style="229" customWidth="1"/>
    <col min="5634" max="5634" width="42.85546875" style="229" customWidth="1"/>
    <col min="5635" max="5635" width="14.7109375" style="229" customWidth="1"/>
    <col min="5636" max="5888" width="9.140625" style="229"/>
    <col min="5889" max="5889" width="27.7109375" style="229" customWidth="1"/>
    <col min="5890" max="5890" width="42.85546875" style="229" customWidth="1"/>
    <col min="5891" max="5891" width="14.7109375" style="229" customWidth="1"/>
    <col min="5892" max="6144" width="9.140625" style="229"/>
    <col min="6145" max="6145" width="27.7109375" style="229" customWidth="1"/>
    <col min="6146" max="6146" width="42.85546875" style="229" customWidth="1"/>
    <col min="6147" max="6147" width="14.7109375" style="229" customWidth="1"/>
    <col min="6148" max="6400" width="9.140625" style="229"/>
    <col min="6401" max="6401" width="27.7109375" style="229" customWidth="1"/>
    <col min="6402" max="6402" width="42.85546875" style="229" customWidth="1"/>
    <col min="6403" max="6403" width="14.7109375" style="229" customWidth="1"/>
    <col min="6404" max="6656" width="9.140625" style="229"/>
    <col min="6657" max="6657" width="27.7109375" style="229" customWidth="1"/>
    <col min="6658" max="6658" width="42.85546875" style="229" customWidth="1"/>
    <col min="6659" max="6659" width="14.7109375" style="229" customWidth="1"/>
    <col min="6660" max="6912" width="9.140625" style="229"/>
    <col min="6913" max="6913" width="27.7109375" style="229" customWidth="1"/>
    <col min="6914" max="6914" width="42.85546875" style="229" customWidth="1"/>
    <col min="6915" max="6915" width="14.7109375" style="229" customWidth="1"/>
    <col min="6916" max="7168" width="9.140625" style="229"/>
    <col min="7169" max="7169" width="27.7109375" style="229" customWidth="1"/>
    <col min="7170" max="7170" width="42.85546875" style="229" customWidth="1"/>
    <col min="7171" max="7171" width="14.7109375" style="229" customWidth="1"/>
    <col min="7172" max="7424" width="9.140625" style="229"/>
    <col min="7425" max="7425" width="27.7109375" style="229" customWidth="1"/>
    <col min="7426" max="7426" width="42.85546875" style="229" customWidth="1"/>
    <col min="7427" max="7427" width="14.7109375" style="229" customWidth="1"/>
    <col min="7428" max="7680" width="9.140625" style="229"/>
    <col min="7681" max="7681" width="27.7109375" style="229" customWidth="1"/>
    <col min="7682" max="7682" width="42.85546875" style="229" customWidth="1"/>
    <col min="7683" max="7683" width="14.7109375" style="229" customWidth="1"/>
    <col min="7684" max="7936" width="9.140625" style="229"/>
    <col min="7937" max="7937" width="27.7109375" style="229" customWidth="1"/>
    <col min="7938" max="7938" width="42.85546875" style="229" customWidth="1"/>
    <col min="7939" max="7939" width="14.7109375" style="229" customWidth="1"/>
    <col min="7940" max="8192" width="9.140625" style="229"/>
    <col min="8193" max="8193" width="27.7109375" style="229" customWidth="1"/>
    <col min="8194" max="8194" width="42.85546875" style="229" customWidth="1"/>
    <col min="8195" max="8195" width="14.7109375" style="229" customWidth="1"/>
    <col min="8196" max="8448" width="9.140625" style="229"/>
    <col min="8449" max="8449" width="27.7109375" style="229" customWidth="1"/>
    <col min="8450" max="8450" width="42.85546875" style="229" customWidth="1"/>
    <col min="8451" max="8451" width="14.7109375" style="229" customWidth="1"/>
    <col min="8452" max="8704" width="9.140625" style="229"/>
    <col min="8705" max="8705" width="27.7109375" style="229" customWidth="1"/>
    <col min="8706" max="8706" width="42.85546875" style="229" customWidth="1"/>
    <col min="8707" max="8707" width="14.7109375" style="229" customWidth="1"/>
    <col min="8708" max="8960" width="9.140625" style="229"/>
    <col min="8961" max="8961" width="27.7109375" style="229" customWidth="1"/>
    <col min="8962" max="8962" width="42.85546875" style="229" customWidth="1"/>
    <col min="8963" max="8963" width="14.7109375" style="229" customWidth="1"/>
    <col min="8964" max="9216" width="9.140625" style="229"/>
    <col min="9217" max="9217" width="27.7109375" style="229" customWidth="1"/>
    <col min="9218" max="9218" width="42.85546875" style="229" customWidth="1"/>
    <col min="9219" max="9219" width="14.7109375" style="229" customWidth="1"/>
    <col min="9220" max="9472" width="9.140625" style="229"/>
    <col min="9473" max="9473" width="27.7109375" style="229" customWidth="1"/>
    <col min="9474" max="9474" width="42.85546875" style="229" customWidth="1"/>
    <col min="9475" max="9475" width="14.7109375" style="229" customWidth="1"/>
    <col min="9476" max="9728" width="9.140625" style="229"/>
    <col min="9729" max="9729" width="27.7109375" style="229" customWidth="1"/>
    <col min="9730" max="9730" width="42.85546875" style="229" customWidth="1"/>
    <col min="9731" max="9731" width="14.7109375" style="229" customWidth="1"/>
    <col min="9732" max="9984" width="9.140625" style="229"/>
    <col min="9985" max="9985" width="27.7109375" style="229" customWidth="1"/>
    <col min="9986" max="9986" width="42.85546875" style="229" customWidth="1"/>
    <col min="9987" max="9987" width="14.7109375" style="229" customWidth="1"/>
    <col min="9988" max="10240" width="9.140625" style="229"/>
    <col min="10241" max="10241" width="27.7109375" style="229" customWidth="1"/>
    <col min="10242" max="10242" width="42.85546875" style="229" customWidth="1"/>
    <col min="10243" max="10243" width="14.7109375" style="229" customWidth="1"/>
    <col min="10244" max="10496" width="9.140625" style="229"/>
    <col min="10497" max="10497" width="27.7109375" style="229" customWidth="1"/>
    <col min="10498" max="10498" width="42.85546875" style="229" customWidth="1"/>
    <col min="10499" max="10499" width="14.7109375" style="229" customWidth="1"/>
    <col min="10500" max="10752" width="9.140625" style="229"/>
    <col min="10753" max="10753" width="27.7109375" style="229" customWidth="1"/>
    <col min="10754" max="10754" width="42.85546875" style="229" customWidth="1"/>
    <col min="10755" max="10755" width="14.7109375" style="229" customWidth="1"/>
    <col min="10756" max="11008" width="9.140625" style="229"/>
    <col min="11009" max="11009" width="27.7109375" style="229" customWidth="1"/>
    <col min="11010" max="11010" width="42.85546875" style="229" customWidth="1"/>
    <col min="11011" max="11011" width="14.7109375" style="229" customWidth="1"/>
    <col min="11012" max="11264" width="9.140625" style="229"/>
    <col min="11265" max="11265" width="27.7109375" style="229" customWidth="1"/>
    <col min="11266" max="11266" width="42.85546875" style="229" customWidth="1"/>
    <col min="11267" max="11267" width="14.7109375" style="229" customWidth="1"/>
    <col min="11268" max="11520" width="9.140625" style="229"/>
    <col min="11521" max="11521" width="27.7109375" style="229" customWidth="1"/>
    <col min="11522" max="11522" width="42.85546875" style="229" customWidth="1"/>
    <col min="11523" max="11523" width="14.7109375" style="229" customWidth="1"/>
    <col min="11524" max="11776" width="9.140625" style="229"/>
    <col min="11777" max="11777" width="27.7109375" style="229" customWidth="1"/>
    <col min="11778" max="11778" width="42.85546875" style="229" customWidth="1"/>
    <col min="11779" max="11779" width="14.7109375" style="229" customWidth="1"/>
    <col min="11780" max="12032" width="9.140625" style="229"/>
    <col min="12033" max="12033" width="27.7109375" style="229" customWidth="1"/>
    <col min="12034" max="12034" width="42.85546875" style="229" customWidth="1"/>
    <col min="12035" max="12035" width="14.7109375" style="229" customWidth="1"/>
    <col min="12036" max="12288" width="9.140625" style="229"/>
    <col min="12289" max="12289" width="27.7109375" style="229" customWidth="1"/>
    <col min="12290" max="12290" width="42.85546875" style="229" customWidth="1"/>
    <col min="12291" max="12291" width="14.7109375" style="229" customWidth="1"/>
    <col min="12292" max="12544" width="9.140625" style="229"/>
    <col min="12545" max="12545" width="27.7109375" style="229" customWidth="1"/>
    <col min="12546" max="12546" width="42.85546875" style="229" customWidth="1"/>
    <col min="12547" max="12547" width="14.7109375" style="229" customWidth="1"/>
    <col min="12548" max="12800" width="9.140625" style="229"/>
    <col min="12801" max="12801" width="27.7109375" style="229" customWidth="1"/>
    <col min="12802" max="12802" width="42.85546875" style="229" customWidth="1"/>
    <col min="12803" max="12803" width="14.7109375" style="229" customWidth="1"/>
    <col min="12804" max="13056" width="9.140625" style="229"/>
    <col min="13057" max="13057" width="27.7109375" style="229" customWidth="1"/>
    <col min="13058" max="13058" width="42.85546875" style="229" customWidth="1"/>
    <col min="13059" max="13059" width="14.7109375" style="229" customWidth="1"/>
    <col min="13060" max="13312" width="9.140625" style="229"/>
    <col min="13313" max="13313" width="27.7109375" style="229" customWidth="1"/>
    <col min="13314" max="13314" width="42.85546875" style="229" customWidth="1"/>
    <col min="13315" max="13315" width="14.7109375" style="229" customWidth="1"/>
    <col min="13316" max="13568" width="9.140625" style="229"/>
    <col min="13569" max="13569" width="27.7109375" style="229" customWidth="1"/>
    <col min="13570" max="13570" width="42.85546875" style="229" customWidth="1"/>
    <col min="13571" max="13571" width="14.7109375" style="229" customWidth="1"/>
    <col min="13572" max="13824" width="9.140625" style="229"/>
    <col min="13825" max="13825" width="27.7109375" style="229" customWidth="1"/>
    <col min="13826" max="13826" width="42.85546875" style="229" customWidth="1"/>
    <col min="13827" max="13827" width="14.7109375" style="229" customWidth="1"/>
    <col min="13828" max="14080" width="9.140625" style="229"/>
    <col min="14081" max="14081" width="27.7109375" style="229" customWidth="1"/>
    <col min="14082" max="14082" width="42.85546875" style="229" customWidth="1"/>
    <col min="14083" max="14083" width="14.7109375" style="229" customWidth="1"/>
    <col min="14084" max="14336" width="9.140625" style="229"/>
    <col min="14337" max="14337" width="27.7109375" style="229" customWidth="1"/>
    <col min="14338" max="14338" width="42.85546875" style="229" customWidth="1"/>
    <col min="14339" max="14339" width="14.7109375" style="229" customWidth="1"/>
    <col min="14340" max="14592" width="9.140625" style="229"/>
    <col min="14593" max="14593" width="27.7109375" style="229" customWidth="1"/>
    <col min="14594" max="14594" width="42.85546875" style="229" customWidth="1"/>
    <col min="14595" max="14595" width="14.7109375" style="229" customWidth="1"/>
    <col min="14596" max="14848" width="9.140625" style="229"/>
    <col min="14849" max="14849" width="27.7109375" style="229" customWidth="1"/>
    <col min="14850" max="14850" width="42.85546875" style="229" customWidth="1"/>
    <col min="14851" max="14851" width="14.7109375" style="229" customWidth="1"/>
    <col min="14852" max="15104" width="9.140625" style="229"/>
    <col min="15105" max="15105" width="27.7109375" style="229" customWidth="1"/>
    <col min="15106" max="15106" width="42.85546875" style="229" customWidth="1"/>
    <col min="15107" max="15107" width="14.7109375" style="229" customWidth="1"/>
    <col min="15108" max="15360" width="9.140625" style="229"/>
    <col min="15361" max="15361" width="27.7109375" style="229" customWidth="1"/>
    <col min="15362" max="15362" width="42.85546875" style="229" customWidth="1"/>
    <col min="15363" max="15363" width="14.7109375" style="229" customWidth="1"/>
    <col min="15364" max="15616" width="9.140625" style="229"/>
    <col min="15617" max="15617" width="27.7109375" style="229" customWidth="1"/>
    <col min="15618" max="15618" width="42.85546875" style="229" customWidth="1"/>
    <col min="15619" max="15619" width="14.7109375" style="229" customWidth="1"/>
    <col min="15620" max="15872" width="9.140625" style="229"/>
    <col min="15873" max="15873" width="27.7109375" style="229" customWidth="1"/>
    <col min="15874" max="15874" width="42.85546875" style="229" customWidth="1"/>
    <col min="15875" max="15875" width="14.7109375" style="229" customWidth="1"/>
    <col min="15876" max="16128" width="9.140625" style="229"/>
    <col min="16129" max="16129" width="27.7109375" style="229" customWidth="1"/>
    <col min="16130" max="16130" width="42.85546875" style="229" customWidth="1"/>
    <col min="16131" max="16131" width="14.7109375" style="229" customWidth="1"/>
    <col min="16132" max="16384" width="9.140625" style="229"/>
  </cols>
  <sheetData>
    <row r="1" spans="1:4" x14ac:dyDescent="0.25">
      <c r="A1" s="225" t="s">
        <v>0</v>
      </c>
      <c r="B1" s="226" t="s">
        <v>1</v>
      </c>
      <c r="C1" s="227" t="s">
        <v>2</v>
      </c>
      <c r="D1" s="228" t="s">
        <v>279</v>
      </c>
    </row>
    <row r="2" spans="1:4" x14ac:dyDescent="0.25">
      <c r="A2" s="225" t="s">
        <v>3</v>
      </c>
      <c r="B2" s="226" t="s">
        <v>4</v>
      </c>
    </row>
    <row r="3" spans="1:4" ht="39" customHeight="1" x14ac:dyDescent="0.25">
      <c r="A3" s="227" t="s">
        <v>5</v>
      </c>
      <c r="B3" s="232" t="s">
        <v>6</v>
      </c>
      <c r="C3" s="227"/>
    </row>
    <row r="4" spans="1:4" ht="36" x14ac:dyDescent="0.25">
      <c r="A4" s="225" t="s">
        <v>7</v>
      </c>
      <c r="B4" s="226" t="s">
        <v>202</v>
      </c>
      <c r="C4" s="225"/>
    </row>
    <row r="5" spans="1:4" ht="20.25" customHeight="1" x14ac:dyDescent="0.25">
      <c r="A5" s="227" t="s">
        <v>9</v>
      </c>
      <c r="B5" s="232" t="s">
        <v>10</v>
      </c>
      <c r="C5" s="230"/>
    </row>
    <row r="6" spans="1:4" x14ac:dyDescent="0.25">
      <c r="A6" s="481" t="s">
        <v>11</v>
      </c>
      <c r="B6" s="226" t="s">
        <v>281</v>
      </c>
      <c r="C6" s="231"/>
    </row>
    <row r="7" spans="1:4" x14ac:dyDescent="0.25">
      <c r="A7" s="481"/>
      <c r="B7" s="226" t="s">
        <v>12</v>
      </c>
      <c r="C7" s="230"/>
    </row>
    <row r="8" spans="1:4" ht="29.25" customHeight="1" x14ac:dyDescent="0.25">
      <c r="A8" s="481"/>
      <c r="B8" s="413" t="s">
        <v>282</v>
      </c>
      <c r="C8" s="232"/>
    </row>
    <row r="9" spans="1:4" x14ac:dyDescent="0.25">
      <c r="A9" s="227" t="s">
        <v>13</v>
      </c>
      <c r="B9" s="233" t="s">
        <v>286</v>
      </c>
      <c r="C9" s="232"/>
    </row>
    <row r="10" spans="1:4" x14ac:dyDescent="0.25">
      <c r="A10" s="412"/>
      <c r="B10" s="233" t="s">
        <v>287</v>
      </c>
      <c r="C10" s="232"/>
    </row>
    <row r="11" spans="1:4" x14ac:dyDescent="0.25">
      <c r="A11" s="227"/>
      <c r="B11" s="233" t="s">
        <v>283</v>
      </c>
      <c r="C11" s="232"/>
    </row>
    <row r="12" spans="1:4" x14ac:dyDescent="0.25">
      <c r="A12" s="412"/>
      <c r="B12" s="233" t="s">
        <v>284</v>
      </c>
      <c r="C12" s="232"/>
    </row>
    <row r="13" spans="1:4" x14ac:dyDescent="0.25">
      <c r="A13" s="227"/>
      <c r="B13" s="233" t="s">
        <v>15</v>
      </c>
      <c r="C13" s="232"/>
    </row>
    <row r="14" spans="1:4" x14ac:dyDescent="0.25">
      <c r="A14" s="227"/>
      <c r="B14" s="233" t="s">
        <v>285</v>
      </c>
      <c r="C14" s="232"/>
    </row>
    <row r="15" spans="1:4" x14ac:dyDescent="0.25">
      <c r="A15" s="225" t="s">
        <v>17</v>
      </c>
      <c r="B15" s="226" t="s">
        <v>280</v>
      </c>
      <c r="C15" s="232"/>
    </row>
    <row r="16" spans="1:4" x14ac:dyDescent="0.25">
      <c r="A16" s="234" t="s">
        <v>18</v>
      </c>
      <c r="B16" s="379">
        <v>42922</v>
      </c>
    </row>
    <row r="18" spans="1:2" x14ac:dyDescent="0.25">
      <c r="A18" s="234" t="s">
        <v>19</v>
      </c>
      <c r="B18" s="233" t="s">
        <v>223</v>
      </c>
    </row>
    <row r="19" spans="1:2" x14ac:dyDescent="0.25">
      <c r="A19" s="235"/>
      <c r="B19" s="233" t="s">
        <v>14</v>
      </c>
    </row>
    <row r="20" spans="1:2" x14ac:dyDescent="0.25">
      <c r="B20" s="233" t="s">
        <v>15</v>
      </c>
    </row>
    <row r="21" spans="1:2" x14ac:dyDescent="0.25">
      <c r="B21" s="233" t="s">
        <v>16</v>
      </c>
    </row>
    <row r="22" spans="1:2" x14ac:dyDescent="0.25">
      <c r="B22" s="233" t="s">
        <v>225</v>
      </c>
    </row>
    <row r="23" spans="1:2" x14ac:dyDescent="0.25">
      <c r="B23" s="323" t="s">
        <v>224</v>
      </c>
    </row>
    <row r="30" spans="1:2" x14ac:dyDescent="0.25">
      <c r="A30" s="234"/>
    </row>
    <row r="31" spans="1:2" x14ac:dyDescent="0.25">
      <c r="A31" s="234"/>
    </row>
    <row r="32" spans="1:2" x14ac:dyDescent="0.25">
      <c r="A32" s="235"/>
    </row>
    <row r="36" spans="1:1" x14ac:dyDescent="0.25">
      <c r="A36" s="234"/>
    </row>
    <row r="37" spans="1:1" x14ac:dyDescent="0.25">
      <c r="A37" s="235"/>
    </row>
    <row r="39" spans="1:1" x14ac:dyDescent="0.25">
      <c r="A39" s="236"/>
    </row>
    <row r="40" spans="1:1" x14ac:dyDescent="0.25">
      <c r="A40" s="237"/>
    </row>
    <row r="44" spans="1:1" x14ac:dyDescent="0.25">
      <c r="A44" s="238"/>
    </row>
    <row r="45" spans="1:1" x14ac:dyDescent="0.25">
      <c r="A45" s="238"/>
    </row>
    <row r="46" spans="1:1" x14ac:dyDescent="0.25">
      <c r="A46" s="237"/>
    </row>
    <row r="51" spans="1:1" x14ac:dyDescent="0.25">
      <c r="A51" s="235"/>
    </row>
    <row r="53" spans="1:1" x14ac:dyDescent="0.25">
      <c r="A53" s="235"/>
    </row>
    <row r="58" spans="1:1" x14ac:dyDescent="0.25">
      <c r="A58" s="235"/>
    </row>
    <row r="59" spans="1:1" x14ac:dyDescent="0.25">
      <c r="A59" s="238"/>
    </row>
    <row r="60" spans="1:1" x14ac:dyDescent="0.25">
      <c r="A60" s="238"/>
    </row>
    <row r="61" spans="1:1" x14ac:dyDescent="0.25">
      <c r="A61" s="238"/>
    </row>
    <row r="65" spans="1:1" x14ac:dyDescent="0.25">
      <c r="A65" s="234"/>
    </row>
    <row r="75" spans="1:1" x14ac:dyDescent="0.25">
      <c r="A75" s="234"/>
    </row>
    <row r="79" spans="1:1" x14ac:dyDescent="0.25">
      <c r="A79" s="234"/>
    </row>
  </sheetData>
  <mergeCells count="1">
    <mergeCell ref="A6:A8"/>
  </mergeCells>
  <hyperlinks>
    <hyperlink ref="B8" r:id="rId1"/>
    <hyperlink ref="B23"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5" zoomScaleNormal="85" workbookViewId="0">
      <selection activeCell="A21" sqref="A21"/>
    </sheetView>
  </sheetViews>
  <sheetFormatPr defaultRowHeight="15" x14ac:dyDescent="0.2"/>
  <cols>
    <col min="1" max="1" width="46.85546875" style="3" customWidth="1"/>
    <col min="2" max="2" width="19" style="3" customWidth="1"/>
    <col min="3" max="3" width="15.5703125" style="3" customWidth="1"/>
    <col min="4" max="4" width="19.7109375" style="3" customWidth="1"/>
    <col min="5" max="5" width="15" style="3" customWidth="1"/>
    <col min="6" max="6" width="19.7109375" style="3" customWidth="1"/>
    <col min="7" max="7" width="17.140625" style="3" bestFit="1" customWidth="1"/>
    <col min="8" max="8" width="19.7109375" style="3" customWidth="1"/>
    <col min="9" max="9" width="17.140625" style="3" bestFit="1" customWidth="1"/>
    <col min="10" max="10" width="19.7109375" style="3" customWidth="1"/>
    <col min="11" max="11" width="17.140625" style="3" bestFit="1" customWidth="1"/>
    <col min="12" max="12" width="19.7109375" style="3" customWidth="1"/>
    <col min="13" max="13" width="17.140625" style="3" bestFit="1" customWidth="1"/>
    <col min="14" max="16384" width="9.140625" style="3"/>
  </cols>
  <sheetData>
    <row r="1" spans="1:13" x14ac:dyDescent="0.2">
      <c r="A1" s="26" t="s">
        <v>33</v>
      </c>
    </row>
    <row r="2" spans="1:13" ht="15.75" x14ac:dyDescent="0.25">
      <c r="A2" s="2" t="s">
        <v>311</v>
      </c>
    </row>
    <row r="3" spans="1:13" ht="15.75" thickBot="1" x14ac:dyDescent="0.25"/>
    <row r="4" spans="1:13" ht="15.75" x14ac:dyDescent="0.25">
      <c r="A4" s="166"/>
      <c r="B4" s="513">
        <v>2011</v>
      </c>
      <c r="C4" s="513"/>
      <c r="D4" s="515">
        <v>2012</v>
      </c>
      <c r="E4" s="516"/>
      <c r="F4" s="513">
        <v>2013</v>
      </c>
      <c r="G4" s="517"/>
      <c r="H4" s="513">
        <v>2014</v>
      </c>
      <c r="I4" s="517"/>
      <c r="J4" s="518">
        <v>2015</v>
      </c>
      <c r="K4" s="517"/>
      <c r="L4" s="513">
        <v>2016</v>
      </c>
      <c r="M4" s="514"/>
    </row>
    <row r="5" spans="1:13" s="36" customFormat="1" ht="31.5" x14ac:dyDescent="0.25">
      <c r="A5" s="167"/>
      <c r="B5" s="82" t="s">
        <v>73</v>
      </c>
      <c r="C5" s="83" t="s">
        <v>72</v>
      </c>
      <c r="D5" s="169" t="s">
        <v>73</v>
      </c>
      <c r="E5" s="170" t="s">
        <v>72</v>
      </c>
      <c r="F5" s="82" t="s">
        <v>73</v>
      </c>
      <c r="G5" s="170" t="s">
        <v>72</v>
      </c>
      <c r="H5" s="82" t="s">
        <v>73</v>
      </c>
      <c r="I5" s="170" t="s">
        <v>72</v>
      </c>
      <c r="J5" s="169" t="s">
        <v>73</v>
      </c>
      <c r="K5" s="170" t="s">
        <v>72</v>
      </c>
      <c r="L5" s="82" t="s">
        <v>73</v>
      </c>
      <c r="M5" s="173" t="s">
        <v>72</v>
      </c>
    </row>
    <row r="6" spans="1:13" ht="15.75" x14ac:dyDescent="0.25">
      <c r="A6" s="168" t="s">
        <v>41</v>
      </c>
      <c r="B6" s="175">
        <v>7</v>
      </c>
      <c r="C6" s="176">
        <v>75649</v>
      </c>
      <c r="D6" s="171">
        <v>6</v>
      </c>
      <c r="E6" s="172">
        <v>65825</v>
      </c>
      <c r="F6" s="81">
        <v>9</v>
      </c>
      <c r="G6" s="203">
        <v>75018</v>
      </c>
      <c r="H6" s="81">
        <v>11</v>
      </c>
      <c r="I6" s="203">
        <v>352966</v>
      </c>
      <c r="J6" s="401">
        <v>9</v>
      </c>
      <c r="K6" s="203">
        <v>448886</v>
      </c>
      <c r="L6" s="81">
        <v>11</v>
      </c>
      <c r="M6" s="174">
        <v>98480.000000000015</v>
      </c>
    </row>
    <row r="7" spans="1:13" ht="15.75" x14ac:dyDescent="0.25">
      <c r="A7" s="168" t="s">
        <v>265</v>
      </c>
      <c r="B7" s="175">
        <v>19</v>
      </c>
      <c r="C7" s="176">
        <v>1686522</v>
      </c>
      <c r="D7" s="171">
        <v>17</v>
      </c>
      <c r="E7" s="172">
        <v>1759283</v>
      </c>
      <c r="F7" s="81">
        <v>20</v>
      </c>
      <c r="G7" s="203">
        <v>1212009</v>
      </c>
      <c r="H7" s="81">
        <v>16</v>
      </c>
      <c r="I7" s="203">
        <v>1029117</v>
      </c>
      <c r="J7" s="401">
        <v>21</v>
      </c>
      <c r="K7" s="203">
        <v>1559790</v>
      </c>
      <c r="L7" s="81">
        <v>16</v>
      </c>
      <c r="M7" s="174">
        <v>1577027</v>
      </c>
    </row>
    <row r="8" spans="1:13" ht="15.75" x14ac:dyDescent="0.25">
      <c r="A8" s="168" t="s">
        <v>262</v>
      </c>
      <c r="B8" s="175">
        <v>20</v>
      </c>
      <c r="C8" s="176">
        <v>1173523.9999999998</v>
      </c>
      <c r="D8" s="171">
        <v>21</v>
      </c>
      <c r="E8" s="172">
        <v>805489</v>
      </c>
      <c r="F8" s="81">
        <v>27</v>
      </c>
      <c r="G8" s="203">
        <v>1193798</v>
      </c>
      <c r="H8" s="81">
        <v>29</v>
      </c>
      <c r="I8" s="203">
        <v>2082619.9999999995</v>
      </c>
      <c r="J8" s="401">
        <v>33</v>
      </c>
      <c r="K8" s="203">
        <v>1518827.9999999998</v>
      </c>
      <c r="L8" s="81">
        <v>27</v>
      </c>
      <c r="M8" s="174">
        <v>1806513.0000000002</v>
      </c>
    </row>
    <row r="9" spans="1:13" ht="15.75" x14ac:dyDescent="0.25">
      <c r="A9" s="168" t="s">
        <v>31</v>
      </c>
      <c r="B9" s="175">
        <v>22</v>
      </c>
      <c r="C9" s="176">
        <v>4061730.9999999986</v>
      </c>
      <c r="D9" s="171">
        <v>20</v>
      </c>
      <c r="E9" s="172">
        <v>4120044</v>
      </c>
      <c r="F9" s="81">
        <v>26</v>
      </c>
      <c r="G9" s="203">
        <v>3707184</v>
      </c>
      <c r="H9" s="81">
        <v>21</v>
      </c>
      <c r="I9" s="203">
        <v>4066914.0000000005</v>
      </c>
      <c r="J9" s="401">
        <v>35</v>
      </c>
      <c r="K9" s="203">
        <v>4824896.9999999981</v>
      </c>
      <c r="L9" s="81">
        <v>31</v>
      </c>
      <c r="M9" s="174">
        <v>4675348</v>
      </c>
    </row>
    <row r="10" spans="1:13" ht="15.75" x14ac:dyDescent="0.25">
      <c r="A10" s="168" t="s">
        <v>40</v>
      </c>
      <c r="B10" s="175">
        <v>25</v>
      </c>
      <c r="C10" s="176">
        <v>1574664.9999999998</v>
      </c>
      <c r="D10" s="171">
        <v>17</v>
      </c>
      <c r="E10" s="172">
        <v>1740251</v>
      </c>
      <c r="F10" s="81">
        <v>21</v>
      </c>
      <c r="G10" s="203">
        <v>1629797.9999999998</v>
      </c>
      <c r="H10" s="81">
        <v>19</v>
      </c>
      <c r="I10" s="203">
        <v>1817194.0000000002</v>
      </c>
      <c r="J10" s="401">
        <v>23</v>
      </c>
      <c r="K10" s="203">
        <v>2104094</v>
      </c>
      <c r="L10" s="81">
        <v>20</v>
      </c>
      <c r="M10" s="174">
        <v>2160420</v>
      </c>
    </row>
    <row r="11" spans="1:13" ht="15.75" x14ac:dyDescent="0.25">
      <c r="A11" s="168" t="s">
        <v>263</v>
      </c>
      <c r="B11" s="175">
        <v>19</v>
      </c>
      <c r="C11" s="176">
        <v>875623.99999999988</v>
      </c>
      <c r="D11" s="171">
        <v>17</v>
      </c>
      <c r="E11" s="172">
        <v>1318307</v>
      </c>
      <c r="F11" s="81">
        <v>21</v>
      </c>
      <c r="G11" s="203">
        <v>2168799</v>
      </c>
      <c r="H11" s="81">
        <v>20</v>
      </c>
      <c r="I11" s="203">
        <v>2165027</v>
      </c>
      <c r="J11" s="401">
        <v>27</v>
      </c>
      <c r="K11" s="203">
        <v>2122480.0000000005</v>
      </c>
      <c r="L11" s="81">
        <v>19</v>
      </c>
      <c r="M11" s="174">
        <v>1088771</v>
      </c>
    </row>
    <row r="12" spans="1:13" ht="15.75" x14ac:dyDescent="0.25">
      <c r="A12" s="168" t="s">
        <v>39</v>
      </c>
      <c r="B12" s="175">
        <v>10</v>
      </c>
      <c r="C12" s="176">
        <v>607667</v>
      </c>
      <c r="D12" s="171">
        <v>17</v>
      </c>
      <c r="E12" s="172">
        <v>827765</v>
      </c>
      <c r="F12" s="81">
        <v>17</v>
      </c>
      <c r="G12" s="203">
        <v>782014.99999999988</v>
      </c>
      <c r="H12" s="81">
        <v>21</v>
      </c>
      <c r="I12" s="203">
        <v>941603.99999999988</v>
      </c>
      <c r="J12" s="401">
        <v>20</v>
      </c>
      <c r="K12" s="203">
        <v>932104.00000000012</v>
      </c>
      <c r="L12" s="81">
        <v>14</v>
      </c>
      <c r="M12" s="174">
        <v>887803.99999999988</v>
      </c>
    </row>
    <row r="13" spans="1:13" ht="15.75" x14ac:dyDescent="0.25">
      <c r="A13" s="168" t="s">
        <v>38</v>
      </c>
      <c r="B13" s="175">
        <v>4</v>
      </c>
      <c r="C13" s="176">
        <v>684311</v>
      </c>
      <c r="D13" s="171">
        <v>3</v>
      </c>
      <c r="E13" s="172">
        <v>517444</v>
      </c>
      <c r="F13" s="81">
        <v>8</v>
      </c>
      <c r="G13" s="203">
        <v>190306</v>
      </c>
      <c r="H13" s="81">
        <v>9</v>
      </c>
      <c r="I13" s="203">
        <v>310366</v>
      </c>
      <c r="J13" s="401">
        <v>11</v>
      </c>
      <c r="K13" s="203">
        <v>1654075.0000000002</v>
      </c>
      <c r="L13" s="81">
        <v>10</v>
      </c>
      <c r="M13" s="174">
        <v>582789</v>
      </c>
    </row>
    <row r="14" spans="1:13" ht="15.75" x14ac:dyDescent="0.25">
      <c r="A14" s="168" t="s">
        <v>37</v>
      </c>
      <c r="B14" s="175">
        <v>8</v>
      </c>
      <c r="C14" s="176">
        <v>337431</v>
      </c>
      <c r="D14" s="171">
        <v>10</v>
      </c>
      <c r="E14" s="172">
        <v>363151</v>
      </c>
      <c r="F14" s="81">
        <v>10</v>
      </c>
      <c r="G14" s="203">
        <v>337220.99999999988</v>
      </c>
      <c r="H14" s="81">
        <v>15</v>
      </c>
      <c r="I14" s="203">
        <v>527300</v>
      </c>
      <c r="J14" s="401">
        <v>15</v>
      </c>
      <c r="K14" s="203">
        <v>550910</v>
      </c>
      <c r="L14" s="81">
        <v>14</v>
      </c>
      <c r="M14" s="174">
        <v>505150.00000000006</v>
      </c>
    </row>
    <row r="15" spans="1:13" ht="15.75" x14ac:dyDescent="0.25">
      <c r="A15" s="168" t="s">
        <v>27</v>
      </c>
      <c r="B15" s="175">
        <v>6</v>
      </c>
      <c r="C15" s="176">
        <v>138500</v>
      </c>
      <c r="D15" s="171">
        <v>6</v>
      </c>
      <c r="E15" s="172">
        <v>177551</v>
      </c>
      <c r="F15" s="81">
        <v>9</v>
      </c>
      <c r="G15" s="203">
        <v>366957</v>
      </c>
      <c r="H15" s="81">
        <v>7</v>
      </c>
      <c r="I15" s="203">
        <v>496651</v>
      </c>
      <c r="J15" s="401">
        <v>10</v>
      </c>
      <c r="K15" s="203">
        <v>425196</v>
      </c>
      <c r="L15" s="81">
        <v>28</v>
      </c>
      <c r="M15" s="174">
        <v>775162.00000000012</v>
      </c>
    </row>
    <row r="16" spans="1:13" ht="15.75" x14ac:dyDescent="0.25">
      <c r="A16" s="168" t="s">
        <v>36</v>
      </c>
      <c r="B16" s="175">
        <v>17</v>
      </c>
      <c r="C16" s="176">
        <v>1169971</v>
      </c>
      <c r="D16" s="171">
        <v>14</v>
      </c>
      <c r="E16" s="172">
        <v>1260816.9999999998</v>
      </c>
      <c r="F16" s="81">
        <v>23</v>
      </c>
      <c r="G16" s="203">
        <v>1764137</v>
      </c>
      <c r="H16" s="81">
        <v>20</v>
      </c>
      <c r="I16" s="203">
        <v>1534990.9999999998</v>
      </c>
      <c r="J16" s="401">
        <v>21</v>
      </c>
      <c r="K16" s="203">
        <v>1339666</v>
      </c>
      <c r="L16" s="81">
        <v>20</v>
      </c>
      <c r="M16" s="174">
        <v>1151987.9999999998</v>
      </c>
    </row>
    <row r="17" spans="1:13" ht="16.5" thickBot="1" x14ac:dyDescent="0.3">
      <c r="A17" s="336" t="s">
        <v>25</v>
      </c>
      <c r="B17" s="337">
        <f>SUM(B6:B16)</f>
        <v>157</v>
      </c>
      <c r="C17" s="339">
        <f>SUM(C6:C16)</f>
        <v>12385594.999999998</v>
      </c>
      <c r="D17" s="337">
        <f>SUM(D6:D16)</f>
        <v>148</v>
      </c>
      <c r="E17" s="338">
        <f>SUM(E6:E16)</f>
        <v>12955927</v>
      </c>
      <c r="F17" s="340">
        <v>191</v>
      </c>
      <c r="G17" s="338">
        <v>13427242</v>
      </c>
      <c r="H17" s="340">
        <v>188</v>
      </c>
      <c r="I17" s="339">
        <v>15324750</v>
      </c>
      <c r="J17" s="340">
        <v>225</v>
      </c>
      <c r="K17" s="339">
        <v>17480926</v>
      </c>
      <c r="L17" s="337">
        <v>210</v>
      </c>
      <c r="M17" s="402">
        <v>15309452</v>
      </c>
    </row>
    <row r="19" spans="1:13" x14ac:dyDescent="0.2">
      <c r="C19" s="201"/>
      <c r="D19" s="201"/>
      <c r="E19" s="201"/>
      <c r="M19" s="419"/>
    </row>
    <row r="20" spans="1:13" s="1" customFormat="1" x14ac:dyDescent="0.2">
      <c r="A20" s="380" t="s">
        <v>449</v>
      </c>
      <c r="C20" s="202"/>
    </row>
    <row r="21" spans="1:13" x14ac:dyDescent="0.2">
      <c r="C21" s="202"/>
    </row>
  </sheetData>
  <mergeCells count="6">
    <mergeCell ref="L4:M4"/>
    <mergeCell ref="B4:C4"/>
    <mergeCell ref="D4:E4"/>
    <mergeCell ref="F4:G4"/>
    <mergeCell ref="H4:I4"/>
    <mergeCell ref="J4:K4"/>
  </mergeCells>
  <hyperlinks>
    <hyperlink ref="A1" location="Contents!A1" display="Contents "/>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0"/>
  <sheetViews>
    <sheetView workbookViewId="0">
      <selection activeCell="A2" sqref="A2"/>
    </sheetView>
  </sheetViews>
  <sheetFormatPr defaultRowHeight="15.75" x14ac:dyDescent="0.25"/>
  <cols>
    <col min="1" max="1" width="48.28515625" style="2" customWidth="1"/>
    <col min="2" max="2" width="84.42578125" style="2" customWidth="1"/>
    <col min="3" max="5" width="15.85546875" style="84" customWidth="1"/>
    <col min="6" max="8" width="15.85546875" style="3" customWidth="1"/>
    <col min="9" max="16384" width="9.140625" style="3"/>
  </cols>
  <sheetData>
    <row r="1" spans="1:8" x14ac:dyDescent="0.25">
      <c r="A1" s="26" t="s">
        <v>33</v>
      </c>
    </row>
    <row r="2" spans="1:8" x14ac:dyDescent="0.25">
      <c r="A2" s="2" t="s">
        <v>432</v>
      </c>
    </row>
    <row r="4" spans="1:8" ht="16.5" thickBot="1" x14ac:dyDescent="0.25">
      <c r="A4" s="218" t="s">
        <v>201</v>
      </c>
      <c r="B4" s="219" t="s">
        <v>200</v>
      </c>
      <c r="C4" s="220">
        <v>2011</v>
      </c>
      <c r="D4" s="221">
        <v>2012</v>
      </c>
      <c r="E4" s="222">
        <v>2013</v>
      </c>
      <c r="F4" s="222">
        <v>2014</v>
      </c>
      <c r="G4" s="222">
        <v>2015</v>
      </c>
      <c r="H4" s="223">
        <v>2016</v>
      </c>
    </row>
    <row r="5" spans="1:8" ht="16.5" thickTop="1" x14ac:dyDescent="0.2">
      <c r="A5" s="210" t="s">
        <v>41</v>
      </c>
      <c r="B5" s="207" t="s">
        <v>312</v>
      </c>
      <c r="C5" s="420">
        <v>4500</v>
      </c>
      <c r="D5" s="421">
        <v>4975</v>
      </c>
      <c r="E5" s="421">
        <v>4900</v>
      </c>
      <c r="F5" s="421">
        <v>4980</v>
      </c>
      <c r="G5" s="422">
        <v>5410</v>
      </c>
      <c r="H5" s="423">
        <v>5800</v>
      </c>
    </row>
    <row r="6" spans="1:8" x14ac:dyDescent="0.2">
      <c r="A6" s="210"/>
      <c r="B6" s="206" t="s">
        <v>226</v>
      </c>
      <c r="C6" s="420">
        <v>14897</v>
      </c>
      <c r="D6" s="421">
        <v>15000</v>
      </c>
      <c r="E6" s="421">
        <v>15300</v>
      </c>
      <c r="F6" s="421">
        <v>16026</v>
      </c>
      <c r="G6" s="421">
        <v>16000</v>
      </c>
      <c r="H6" s="423">
        <v>15000</v>
      </c>
    </row>
    <row r="7" spans="1:8" x14ac:dyDescent="0.2">
      <c r="A7" s="210"/>
      <c r="B7" s="206" t="s">
        <v>318</v>
      </c>
      <c r="C7" s="420">
        <v>3515</v>
      </c>
      <c r="D7" s="421">
        <v>3000</v>
      </c>
      <c r="E7" s="421">
        <v>2359</v>
      </c>
      <c r="F7" s="439" t="s">
        <v>433</v>
      </c>
      <c r="G7" s="439" t="s">
        <v>433</v>
      </c>
      <c r="H7" s="423">
        <v>2720</v>
      </c>
    </row>
    <row r="8" spans="1:8" x14ac:dyDescent="0.2">
      <c r="A8" s="210"/>
      <c r="B8" s="206" t="s">
        <v>320</v>
      </c>
      <c r="C8" s="420">
        <v>14967</v>
      </c>
      <c r="D8" s="421">
        <v>15447</v>
      </c>
      <c r="E8" s="421">
        <v>13951</v>
      </c>
      <c r="F8" s="421">
        <v>11295</v>
      </c>
      <c r="G8" s="421">
        <v>9650</v>
      </c>
      <c r="H8" s="423">
        <v>6703</v>
      </c>
    </row>
    <row r="9" spans="1:8" x14ac:dyDescent="0.2">
      <c r="A9" s="210"/>
      <c r="B9" s="206" t="s">
        <v>313</v>
      </c>
      <c r="C9" s="420">
        <v>469</v>
      </c>
      <c r="D9" s="421">
        <v>497</v>
      </c>
      <c r="E9" s="421">
        <v>3000</v>
      </c>
      <c r="F9" s="421">
        <v>3000</v>
      </c>
      <c r="G9" s="421">
        <v>3000</v>
      </c>
      <c r="H9" s="423">
        <v>3000</v>
      </c>
    </row>
    <row r="10" spans="1:8" x14ac:dyDescent="0.2">
      <c r="A10" s="210"/>
      <c r="B10" s="206" t="s">
        <v>316</v>
      </c>
      <c r="C10" s="439" t="s">
        <v>433</v>
      </c>
      <c r="D10" s="439" t="s">
        <v>433</v>
      </c>
      <c r="E10" s="439" t="s">
        <v>433</v>
      </c>
      <c r="F10" s="421">
        <v>350</v>
      </c>
      <c r="G10" s="439" t="s">
        <v>433</v>
      </c>
      <c r="H10" s="423">
        <v>650</v>
      </c>
    </row>
    <row r="11" spans="1:8" x14ac:dyDescent="0.2">
      <c r="A11" s="205"/>
      <c r="B11" s="206" t="s">
        <v>317</v>
      </c>
      <c r="C11" s="439" t="s">
        <v>433</v>
      </c>
      <c r="D11" s="421">
        <v>1566</v>
      </c>
      <c r="E11" s="421">
        <v>2247</v>
      </c>
      <c r="F11" s="421">
        <v>1456</v>
      </c>
      <c r="G11" s="421">
        <v>1018</v>
      </c>
      <c r="H11" s="423">
        <v>949</v>
      </c>
    </row>
    <row r="12" spans="1:8" x14ac:dyDescent="0.2">
      <c r="A12" s="205"/>
      <c r="B12" s="206" t="s">
        <v>314</v>
      </c>
      <c r="C12" s="421">
        <v>6000</v>
      </c>
      <c r="D12" s="421">
        <v>6200</v>
      </c>
      <c r="E12" s="421">
        <v>6000</v>
      </c>
      <c r="F12" s="421">
        <v>6200</v>
      </c>
      <c r="G12" s="439" t="s">
        <v>433</v>
      </c>
      <c r="H12" s="423">
        <v>6100</v>
      </c>
    </row>
    <row r="13" spans="1:8" x14ac:dyDescent="0.2">
      <c r="A13" s="205"/>
      <c r="B13" s="206" t="s">
        <v>319</v>
      </c>
      <c r="C13" s="421">
        <v>40000</v>
      </c>
      <c r="D13" s="421">
        <v>35000</v>
      </c>
      <c r="E13" s="421">
        <v>35000</v>
      </c>
      <c r="F13" s="421">
        <v>40000</v>
      </c>
      <c r="G13" s="421">
        <v>40000</v>
      </c>
      <c r="H13" s="423">
        <v>40000</v>
      </c>
    </row>
    <row r="14" spans="1:8" x14ac:dyDescent="0.2">
      <c r="A14" s="205"/>
      <c r="B14" s="207" t="s">
        <v>315</v>
      </c>
      <c r="C14" s="439" t="s">
        <v>433</v>
      </c>
      <c r="D14" s="421">
        <v>1752</v>
      </c>
      <c r="E14" s="421">
        <v>7395</v>
      </c>
      <c r="F14" s="421">
        <v>6396</v>
      </c>
      <c r="G14" s="421">
        <v>6264</v>
      </c>
      <c r="H14" s="423">
        <v>5860</v>
      </c>
    </row>
    <row r="15" spans="1:8" x14ac:dyDescent="0.2">
      <c r="A15" s="205"/>
      <c r="B15" s="206" t="s">
        <v>183</v>
      </c>
      <c r="C15" s="421">
        <v>4542</v>
      </c>
      <c r="D15" s="424">
        <v>5731</v>
      </c>
      <c r="E15" s="421">
        <v>5750</v>
      </c>
      <c r="F15" s="421">
        <v>5814</v>
      </c>
      <c r="G15" s="424">
        <v>10693</v>
      </c>
      <c r="H15" s="423">
        <v>11698</v>
      </c>
    </row>
    <row r="16" spans="1:8" x14ac:dyDescent="0.2">
      <c r="A16" s="204" t="s">
        <v>265</v>
      </c>
      <c r="B16" s="208" t="s">
        <v>321</v>
      </c>
      <c r="C16" s="425">
        <v>165</v>
      </c>
      <c r="D16" s="426">
        <v>100</v>
      </c>
      <c r="E16" s="426">
        <v>85</v>
      </c>
      <c r="F16" s="427">
        <v>70</v>
      </c>
      <c r="G16" s="426">
        <v>45</v>
      </c>
      <c r="H16" s="428">
        <v>40</v>
      </c>
    </row>
    <row r="17" spans="1:8" x14ac:dyDescent="0.2">
      <c r="A17" s="210"/>
      <c r="B17" s="206" t="s">
        <v>258</v>
      </c>
      <c r="C17" s="429">
        <v>1294</v>
      </c>
      <c r="D17" s="421">
        <v>1376</v>
      </c>
      <c r="E17" s="421">
        <v>934</v>
      </c>
      <c r="F17" s="420">
        <v>897</v>
      </c>
      <c r="G17" s="421">
        <v>361</v>
      </c>
      <c r="H17" s="423">
        <v>493</v>
      </c>
    </row>
    <row r="18" spans="1:8" x14ac:dyDescent="0.2">
      <c r="A18" s="210"/>
      <c r="B18" s="206" t="s">
        <v>78</v>
      </c>
      <c r="C18" s="420">
        <v>634</v>
      </c>
      <c r="D18" s="421">
        <v>674</v>
      </c>
      <c r="E18" s="421">
        <v>757</v>
      </c>
      <c r="F18" s="421">
        <v>797</v>
      </c>
      <c r="G18" s="421">
        <v>1016</v>
      </c>
      <c r="H18" s="423">
        <v>490</v>
      </c>
    </row>
    <row r="19" spans="1:8" x14ac:dyDescent="0.2">
      <c r="A19" s="210"/>
      <c r="B19" s="206" t="s">
        <v>77</v>
      </c>
      <c r="C19" s="429">
        <v>11368</v>
      </c>
      <c r="D19" s="421">
        <v>11089</v>
      </c>
      <c r="E19" s="421">
        <v>18587</v>
      </c>
      <c r="F19" s="421">
        <v>21639</v>
      </c>
      <c r="G19" s="421">
        <v>17714</v>
      </c>
      <c r="H19" s="423">
        <v>16908</v>
      </c>
    </row>
    <row r="20" spans="1:8" x14ac:dyDescent="0.2">
      <c r="A20" s="210"/>
      <c r="B20" s="206" t="s">
        <v>259</v>
      </c>
      <c r="C20" s="429">
        <v>770000</v>
      </c>
      <c r="D20" s="421">
        <v>775000</v>
      </c>
      <c r="E20" s="421">
        <v>800000</v>
      </c>
      <c r="F20" s="421">
        <v>826893</v>
      </c>
      <c r="G20" s="421">
        <v>513415</v>
      </c>
      <c r="H20" s="423">
        <v>602532</v>
      </c>
    </row>
    <row r="21" spans="1:8" x14ac:dyDescent="0.2">
      <c r="A21" s="210"/>
      <c r="B21" s="206" t="s">
        <v>326</v>
      </c>
      <c r="C21" s="439" t="s">
        <v>433</v>
      </c>
      <c r="D21" s="439" t="s">
        <v>433</v>
      </c>
      <c r="E21" s="439" t="s">
        <v>433</v>
      </c>
      <c r="F21" s="439" t="s">
        <v>433</v>
      </c>
      <c r="G21" s="421">
        <v>4562</v>
      </c>
      <c r="H21" s="423">
        <v>5911</v>
      </c>
    </row>
    <row r="22" spans="1:8" x14ac:dyDescent="0.2">
      <c r="A22" s="210"/>
      <c r="B22" s="206" t="s">
        <v>327</v>
      </c>
      <c r="C22" s="439" t="s">
        <v>433</v>
      </c>
      <c r="D22" s="439" t="s">
        <v>433</v>
      </c>
      <c r="E22" s="439" t="s">
        <v>433</v>
      </c>
      <c r="F22" s="439" t="s">
        <v>433</v>
      </c>
      <c r="G22" s="421">
        <v>14190</v>
      </c>
      <c r="H22" s="423">
        <v>18740</v>
      </c>
    </row>
    <row r="23" spans="1:8" x14ac:dyDescent="0.2">
      <c r="A23" s="210"/>
      <c r="B23" s="206" t="s">
        <v>322</v>
      </c>
      <c r="C23" s="420">
        <v>150517</v>
      </c>
      <c r="D23" s="421">
        <v>157125</v>
      </c>
      <c r="E23" s="421">
        <v>157331</v>
      </c>
      <c r="F23" s="421">
        <v>155114</v>
      </c>
      <c r="G23" s="421">
        <v>185663</v>
      </c>
      <c r="H23" s="423">
        <v>202461</v>
      </c>
    </row>
    <row r="24" spans="1:8" x14ac:dyDescent="0.2">
      <c r="A24" s="205"/>
      <c r="B24" s="206" t="s">
        <v>197</v>
      </c>
      <c r="C24" s="420">
        <v>5889</v>
      </c>
      <c r="D24" s="420">
        <v>6834</v>
      </c>
      <c r="E24" s="420">
        <v>7506</v>
      </c>
      <c r="F24" s="420">
        <v>6835</v>
      </c>
      <c r="G24" s="421">
        <v>4764</v>
      </c>
      <c r="H24" s="423">
        <v>2163</v>
      </c>
    </row>
    <row r="25" spans="1:8" x14ac:dyDescent="0.2">
      <c r="A25" s="205"/>
      <c r="B25" s="206" t="s">
        <v>76</v>
      </c>
      <c r="C25" s="429">
        <v>59378</v>
      </c>
      <c r="D25" s="421">
        <v>69148</v>
      </c>
      <c r="E25" s="421">
        <v>80034</v>
      </c>
      <c r="F25" s="421">
        <v>78264</v>
      </c>
      <c r="G25" s="421">
        <v>74139</v>
      </c>
      <c r="H25" s="423">
        <v>76561</v>
      </c>
    </row>
    <row r="26" spans="1:8" x14ac:dyDescent="0.2">
      <c r="A26" s="205"/>
      <c r="B26" s="206" t="s">
        <v>75</v>
      </c>
      <c r="C26" s="439" t="s">
        <v>433</v>
      </c>
      <c r="D26" s="429">
        <v>276601</v>
      </c>
      <c r="E26" s="429">
        <v>269330</v>
      </c>
      <c r="F26" s="429">
        <v>242761</v>
      </c>
      <c r="G26" s="421">
        <v>221218</v>
      </c>
      <c r="H26" s="423">
        <v>224849</v>
      </c>
    </row>
    <row r="27" spans="1:8" x14ac:dyDescent="0.2">
      <c r="A27" s="205"/>
      <c r="B27" s="209" t="s">
        <v>260</v>
      </c>
      <c r="C27" s="430">
        <v>6791</v>
      </c>
      <c r="D27" s="431">
        <v>8009</v>
      </c>
      <c r="E27" s="429">
        <v>8350</v>
      </c>
      <c r="F27" s="429">
        <v>7290</v>
      </c>
      <c r="G27" s="421">
        <v>6930</v>
      </c>
      <c r="H27" s="423">
        <v>11311</v>
      </c>
    </row>
    <row r="28" spans="1:8" x14ac:dyDescent="0.2">
      <c r="A28" s="205"/>
      <c r="B28" s="206" t="s">
        <v>74</v>
      </c>
      <c r="C28" s="429">
        <v>200000</v>
      </c>
      <c r="D28" s="421">
        <v>155913</v>
      </c>
      <c r="E28" s="421">
        <v>161412</v>
      </c>
      <c r="F28" s="421">
        <v>187358</v>
      </c>
      <c r="G28" s="421">
        <v>196014</v>
      </c>
      <c r="H28" s="423">
        <v>198301</v>
      </c>
    </row>
    <row r="29" spans="1:8" x14ac:dyDescent="0.2">
      <c r="A29" s="205"/>
      <c r="B29" s="206" t="s">
        <v>325</v>
      </c>
      <c r="C29" s="420">
        <v>11928</v>
      </c>
      <c r="D29" s="421">
        <v>20000</v>
      </c>
      <c r="E29" s="421">
        <v>18111</v>
      </c>
      <c r="F29" s="421">
        <v>10470</v>
      </c>
      <c r="G29" s="421">
        <v>19352</v>
      </c>
      <c r="H29" s="423">
        <v>17188</v>
      </c>
    </row>
    <row r="30" spans="1:8" x14ac:dyDescent="0.2">
      <c r="A30" s="205"/>
      <c r="B30" s="206" t="s">
        <v>324</v>
      </c>
      <c r="C30" s="429">
        <v>30887</v>
      </c>
      <c r="D30" s="421">
        <v>30184</v>
      </c>
      <c r="E30" s="421">
        <v>30441</v>
      </c>
      <c r="F30" s="421">
        <v>28183</v>
      </c>
      <c r="G30" s="421">
        <v>26316</v>
      </c>
      <c r="H30" s="423">
        <v>20471</v>
      </c>
    </row>
    <row r="31" spans="1:8" x14ac:dyDescent="0.2">
      <c r="A31" s="213"/>
      <c r="B31" s="214" t="s">
        <v>323</v>
      </c>
      <c r="C31" s="432">
        <v>201138</v>
      </c>
      <c r="D31" s="433">
        <v>176551</v>
      </c>
      <c r="E31" s="433">
        <v>150852</v>
      </c>
      <c r="F31" s="433">
        <v>173188</v>
      </c>
      <c r="G31" s="424">
        <v>169173</v>
      </c>
      <c r="H31" s="434">
        <v>178608</v>
      </c>
    </row>
    <row r="32" spans="1:8" x14ac:dyDescent="0.2">
      <c r="A32" s="204" t="s">
        <v>262</v>
      </c>
      <c r="B32" s="208" t="s">
        <v>112</v>
      </c>
      <c r="C32" s="425">
        <v>12851</v>
      </c>
      <c r="D32" s="420">
        <v>13099</v>
      </c>
      <c r="E32" s="425">
        <v>9452</v>
      </c>
      <c r="F32" s="425">
        <v>10001</v>
      </c>
      <c r="G32" s="426">
        <v>11147</v>
      </c>
      <c r="H32" s="428">
        <v>10247</v>
      </c>
    </row>
    <row r="33" spans="1:8" x14ac:dyDescent="0.2">
      <c r="A33" s="205"/>
      <c r="B33" s="206" t="s">
        <v>111</v>
      </c>
      <c r="C33" s="429">
        <v>42006</v>
      </c>
      <c r="D33" s="429">
        <v>42491</v>
      </c>
      <c r="E33" s="429">
        <v>11000</v>
      </c>
      <c r="F33" s="429">
        <v>40151</v>
      </c>
      <c r="G33" s="421">
        <v>44805</v>
      </c>
      <c r="H33" s="423">
        <v>44251</v>
      </c>
    </row>
    <row r="34" spans="1:8" x14ac:dyDescent="0.2">
      <c r="A34" s="205"/>
      <c r="B34" s="206" t="s">
        <v>110</v>
      </c>
      <c r="C34" s="429">
        <v>4403</v>
      </c>
      <c r="D34" s="429">
        <v>6094</v>
      </c>
      <c r="E34" s="429">
        <v>7086</v>
      </c>
      <c r="F34" s="429">
        <v>7713</v>
      </c>
      <c r="G34" s="421">
        <v>7959</v>
      </c>
      <c r="H34" s="423">
        <v>8276</v>
      </c>
    </row>
    <row r="35" spans="1:8" x14ac:dyDescent="0.2">
      <c r="A35" s="205"/>
      <c r="B35" s="206" t="s">
        <v>227</v>
      </c>
      <c r="C35" s="429">
        <v>9000</v>
      </c>
      <c r="D35" s="429">
        <v>9000</v>
      </c>
      <c r="E35" s="439" t="s">
        <v>433</v>
      </c>
      <c r="F35" s="439" t="s">
        <v>433</v>
      </c>
      <c r="G35" s="421">
        <v>60000</v>
      </c>
      <c r="H35" s="423">
        <v>60000</v>
      </c>
    </row>
    <row r="36" spans="1:8" x14ac:dyDescent="0.2">
      <c r="A36" s="205"/>
      <c r="B36" s="206" t="s">
        <v>328</v>
      </c>
      <c r="C36" s="429">
        <v>565</v>
      </c>
      <c r="D36" s="439" t="s">
        <v>433</v>
      </c>
      <c r="E36" s="439" t="s">
        <v>433</v>
      </c>
      <c r="F36" s="439" t="s">
        <v>433</v>
      </c>
      <c r="G36" s="421">
        <v>401</v>
      </c>
      <c r="H36" s="423">
        <v>341</v>
      </c>
    </row>
    <row r="37" spans="1:8" x14ac:dyDescent="0.2">
      <c r="A37" s="205"/>
      <c r="B37" s="206" t="s">
        <v>228</v>
      </c>
      <c r="C37" s="439" t="s">
        <v>433</v>
      </c>
      <c r="D37" s="439" t="s">
        <v>433</v>
      </c>
      <c r="E37" s="439" t="s">
        <v>433</v>
      </c>
      <c r="F37" s="439" t="s">
        <v>433</v>
      </c>
      <c r="G37" s="421">
        <v>15000</v>
      </c>
      <c r="H37" s="423">
        <v>18000</v>
      </c>
    </row>
    <row r="38" spans="1:8" x14ac:dyDescent="0.2">
      <c r="A38" s="205"/>
      <c r="B38" s="206" t="s">
        <v>329</v>
      </c>
      <c r="C38" s="439" t="s">
        <v>433</v>
      </c>
      <c r="D38" s="439" t="s">
        <v>433</v>
      </c>
      <c r="E38" s="420">
        <v>10972</v>
      </c>
      <c r="F38" s="439" t="s">
        <v>433</v>
      </c>
      <c r="G38" s="421">
        <v>5280</v>
      </c>
      <c r="H38" s="423">
        <v>12467</v>
      </c>
    </row>
    <row r="39" spans="1:8" x14ac:dyDescent="0.2">
      <c r="A39" s="205"/>
      <c r="B39" s="206" t="s">
        <v>186</v>
      </c>
      <c r="C39" s="439" t="s">
        <v>433</v>
      </c>
      <c r="D39" s="439" t="s">
        <v>433</v>
      </c>
      <c r="E39" s="420">
        <v>2006</v>
      </c>
      <c r="F39" s="420">
        <v>2000</v>
      </c>
      <c r="G39" s="421">
        <v>2000</v>
      </c>
      <c r="H39" s="423">
        <v>4000</v>
      </c>
    </row>
    <row r="40" spans="1:8" x14ac:dyDescent="0.2">
      <c r="A40" s="205"/>
      <c r="B40" s="206" t="s">
        <v>109</v>
      </c>
      <c r="C40" s="420">
        <v>3530</v>
      </c>
      <c r="D40" s="420">
        <v>3197</v>
      </c>
      <c r="E40" s="421">
        <v>3925</v>
      </c>
      <c r="F40" s="420">
        <v>4160</v>
      </c>
      <c r="G40" s="421">
        <v>3437</v>
      </c>
      <c r="H40" s="423">
        <v>3209</v>
      </c>
    </row>
    <row r="41" spans="1:8" x14ac:dyDescent="0.2">
      <c r="A41" s="205"/>
      <c r="B41" s="207" t="s">
        <v>332</v>
      </c>
      <c r="C41" s="429">
        <v>43069</v>
      </c>
      <c r="D41" s="420">
        <v>50466</v>
      </c>
      <c r="E41" s="439" t="s">
        <v>433</v>
      </c>
      <c r="F41" s="439" t="s">
        <v>433</v>
      </c>
      <c r="G41" s="421">
        <v>42498</v>
      </c>
      <c r="H41" s="423">
        <v>41405</v>
      </c>
    </row>
    <row r="42" spans="1:8" x14ac:dyDescent="0.2">
      <c r="A42" s="205"/>
      <c r="B42" s="206" t="s">
        <v>184</v>
      </c>
      <c r="C42" s="429">
        <v>343927</v>
      </c>
      <c r="D42" s="421">
        <v>158448</v>
      </c>
      <c r="E42" s="421">
        <v>325906</v>
      </c>
      <c r="F42" s="421">
        <v>209359</v>
      </c>
      <c r="G42" s="421">
        <v>209207</v>
      </c>
      <c r="H42" s="423">
        <v>205293</v>
      </c>
    </row>
    <row r="43" spans="1:8" x14ac:dyDescent="0.2">
      <c r="A43" s="205"/>
      <c r="B43" s="206" t="s">
        <v>185</v>
      </c>
      <c r="C43" s="429">
        <v>93105</v>
      </c>
      <c r="D43" s="439" t="s">
        <v>433</v>
      </c>
      <c r="E43" s="421">
        <v>133004</v>
      </c>
      <c r="F43" s="421">
        <v>131559</v>
      </c>
      <c r="G43" s="421">
        <v>133437</v>
      </c>
      <c r="H43" s="423">
        <v>122029</v>
      </c>
    </row>
    <row r="44" spans="1:8" x14ac:dyDescent="0.2">
      <c r="A44" s="205"/>
      <c r="B44" s="206" t="s">
        <v>335</v>
      </c>
      <c r="C44" s="420">
        <v>750000</v>
      </c>
      <c r="D44" s="420">
        <v>487859</v>
      </c>
      <c r="E44" s="420">
        <v>770156</v>
      </c>
      <c r="F44" s="420">
        <v>784292</v>
      </c>
      <c r="G44" s="439" t="s">
        <v>433</v>
      </c>
      <c r="H44" s="423">
        <v>633863</v>
      </c>
    </row>
    <row r="45" spans="1:8" x14ac:dyDescent="0.2">
      <c r="A45" s="205"/>
      <c r="B45" s="206" t="s">
        <v>229</v>
      </c>
      <c r="C45" s="429">
        <v>900</v>
      </c>
      <c r="D45" s="421">
        <v>1200</v>
      </c>
      <c r="E45" s="420">
        <v>1500</v>
      </c>
      <c r="F45" s="420">
        <v>1200</v>
      </c>
      <c r="G45" s="421">
        <v>2000</v>
      </c>
      <c r="H45" s="423">
        <v>798</v>
      </c>
    </row>
    <row r="46" spans="1:8" x14ac:dyDescent="0.2">
      <c r="A46" s="205"/>
      <c r="B46" s="206" t="s">
        <v>108</v>
      </c>
      <c r="C46" s="429">
        <v>12072</v>
      </c>
      <c r="D46" s="421">
        <v>15302</v>
      </c>
      <c r="E46" s="421">
        <v>16552</v>
      </c>
      <c r="F46" s="421">
        <v>16602</v>
      </c>
      <c r="G46" s="421">
        <v>19443</v>
      </c>
      <c r="H46" s="423">
        <v>19286</v>
      </c>
    </row>
    <row r="47" spans="1:8" x14ac:dyDescent="0.2">
      <c r="A47" s="205"/>
      <c r="B47" s="206" t="s">
        <v>336</v>
      </c>
      <c r="C47" s="429">
        <v>3755</v>
      </c>
      <c r="D47" s="420">
        <v>3892</v>
      </c>
      <c r="E47" s="421">
        <v>3755</v>
      </c>
      <c r="F47" s="421">
        <v>3962</v>
      </c>
      <c r="G47" s="421">
        <v>3582</v>
      </c>
      <c r="H47" s="423">
        <v>4149</v>
      </c>
    </row>
    <row r="48" spans="1:8" x14ac:dyDescent="0.2">
      <c r="A48" s="205"/>
      <c r="B48" s="206" t="s">
        <v>107</v>
      </c>
      <c r="C48" s="429">
        <v>319079</v>
      </c>
      <c r="D48" s="421">
        <v>296606</v>
      </c>
      <c r="E48" s="421">
        <v>314020</v>
      </c>
      <c r="F48" s="421">
        <v>217353</v>
      </c>
      <c r="G48" s="421">
        <v>220928</v>
      </c>
      <c r="H48" s="423">
        <v>224940</v>
      </c>
    </row>
    <row r="49" spans="1:8" x14ac:dyDescent="0.2">
      <c r="A49" s="205"/>
      <c r="B49" s="206" t="s">
        <v>106</v>
      </c>
      <c r="C49" s="429">
        <v>95000</v>
      </c>
      <c r="D49" s="421">
        <v>100000</v>
      </c>
      <c r="E49" s="421">
        <v>90000</v>
      </c>
      <c r="F49" s="421">
        <v>95000</v>
      </c>
      <c r="G49" s="421">
        <v>126123</v>
      </c>
      <c r="H49" s="423">
        <v>102436</v>
      </c>
    </row>
    <row r="50" spans="1:8" x14ac:dyDescent="0.2">
      <c r="A50" s="205"/>
      <c r="B50" s="206" t="s">
        <v>330</v>
      </c>
      <c r="C50" s="429">
        <v>4560</v>
      </c>
      <c r="D50" s="421">
        <v>4500</v>
      </c>
      <c r="E50" s="421">
        <v>12000</v>
      </c>
      <c r="F50" s="421">
        <v>12000</v>
      </c>
      <c r="G50" s="421">
        <v>12000</v>
      </c>
      <c r="H50" s="423">
        <v>13253</v>
      </c>
    </row>
    <row r="51" spans="1:8" x14ac:dyDescent="0.2">
      <c r="A51" s="205"/>
      <c r="B51" s="206" t="s">
        <v>105</v>
      </c>
      <c r="C51" s="429">
        <v>10218</v>
      </c>
      <c r="D51" s="421">
        <v>10847</v>
      </c>
      <c r="E51" s="421">
        <v>11269</v>
      </c>
      <c r="F51" s="421">
        <v>12630</v>
      </c>
      <c r="G51" s="421">
        <v>11286</v>
      </c>
      <c r="H51" s="423">
        <v>12254</v>
      </c>
    </row>
    <row r="52" spans="1:8" x14ac:dyDescent="0.2">
      <c r="A52" s="205"/>
      <c r="B52" s="206" t="s">
        <v>337</v>
      </c>
      <c r="C52" s="439" t="s">
        <v>433</v>
      </c>
      <c r="D52" s="439" t="s">
        <v>433</v>
      </c>
      <c r="E52" s="439" t="s">
        <v>433</v>
      </c>
      <c r="F52" s="439" t="s">
        <v>433</v>
      </c>
      <c r="G52" s="439" t="s">
        <v>433</v>
      </c>
      <c r="H52" s="423">
        <v>5533</v>
      </c>
    </row>
    <row r="53" spans="1:8" x14ac:dyDescent="0.2">
      <c r="A53" s="205"/>
      <c r="B53" s="206" t="s">
        <v>333</v>
      </c>
      <c r="C53" s="429">
        <v>35190</v>
      </c>
      <c r="D53" s="421">
        <v>35822</v>
      </c>
      <c r="E53" s="421">
        <v>36270</v>
      </c>
      <c r="F53" s="421">
        <v>68939</v>
      </c>
      <c r="G53" s="439" t="s">
        <v>433</v>
      </c>
      <c r="H53" s="423">
        <v>87285</v>
      </c>
    </row>
    <row r="54" spans="1:8" x14ac:dyDescent="0.2">
      <c r="A54" s="205"/>
      <c r="B54" s="207" t="s">
        <v>331</v>
      </c>
      <c r="C54" s="429">
        <v>85000</v>
      </c>
      <c r="D54" s="439" t="s">
        <v>433</v>
      </c>
      <c r="E54" s="429">
        <v>30686</v>
      </c>
      <c r="F54" s="429">
        <v>109207</v>
      </c>
      <c r="G54" s="429">
        <v>124876</v>
      </c>
      <c r="H54" s="435">
        <v>123806</v>
      </c>
    </row>
    <row r="55" spans="1:8" x14ac:dyDescent="0.2">
      <c r="A55" s="205"/>
      <c r="B55" s="206" t="s">
        <v>334</v>
      </c>
      <c r="C55" s="429">
        <v>45000</v>
      </c>
      <c r="D55" s="421">
        <v>45200</v>
      </c>
      <c r="E55" s="421">
        <v>50803</v>
      </c>
      <c r="F55" s="421">
        <v>49362</v>
      </c>
      <c r="G55" s="421">
        <v>44016</v>
      </c>
      <c r="H55" s="423">
        <v>45192</v>
      </c>
    </row>
    <row r="56" spans="1:8" x14ac:dyDescent="0.2">
      <c r="A56" s="205"/>
      <c r="B56" s="206" t="s">
        <v>339</v>
      </c>
      <c r="C56" s="439" t="s">
        <v>433</v>
      </c>
      <c r="D56" s="439" t="s">
        <v>433</v>
      </c>
      <c r="E56" s="439" t="s">
        <v>433</v>
      </c>
      <c r="F56" s="439" t="s">
        <v>433</v>
      </c>
      <c r="G56" s="421">
        <v>500</v>
      </c>
      <c r="H56" s="423">
        <v>1200</v>
      </c>
    </row>
    <row r="57" spans="1:8" x14ac:dyDescent="0.2">
      <c r="A57" s="205"/>
      <c r="B57" s="206" t="s">
        <v>338</v>
      </c>
      <c r="C57" s="439" t="s">
        <v>433</v>
      </c>
      <c r="D57" s="439" t="s">
        <v>433</v>
      </c>
      <c r="E57" s="439" t="s">
        <v>433</v>
      </c>
      <c r="F57" s="439" t="s">
        <v>433</v>
      </c>
      <c r="G57" s="424">
        <v>6000</v>
      </c>
      <c r="H57" s="423">
        <v>3000</v>
      </c>
    </row>
    <row r="58" spans="1:8" x14ac:dyDescent="0.2">
      <c r="A58" s="204" t="s">
        <v>31</v>
      </c>
      <c r="B58" s="208" t="s">
        <v>355</v>
      </c>
      <c r="C58" s="425">
        <v>87000</v>
      </c>
      <c r="D58" s="426">
        <v>105000</v>
      </c>
      <c r="E58" s="426">
        <v>100000</v>
      </c>
      <c r="F58" s="426">
        <v>98000</v>
      </c>
      <c r="G58" s="426">
        <v>100000</v>
      </c>
      <c r="H58" s="428">
        <v>120000</v>
      </c>
    </row>
    <row r="59" spans="1:8" x14ac:dyDescent="0.2">
      <c r="A59" s="205"/>
      <c r="B59" s="206" t="s">
        <v>340</v>
      </c>
      <c r="C59" s="421">
        <v>42593</v>
      </c>
      <c r="D59" s="421">
        <v>50841</v>
      </c>
      <c r="E59" s="421">
        <v>55169</v>
      </c>
      <c r="F59" s="421">
        <v>52616</v>
      </c>
      <c r="G59" s="421">
        <v>7933</v>
      </c>
      <c r="H59" s="423">
        <v>14000</v>
      </c>
    </row>
    <row r="60" spans="1:8" x14ac:dyDescent="0.2">
      <c r="A60" s="205"/>
      <c r="B60" s="206" t="s">
        <v>104</v>
      </c>
      <c r="C60" s="421">
        <v>68302</v>
      </c>
      <c r="D60" s="421">
        <v>73668</v>
      </c>
      <c r="E60" s="421">
        <v>59465</v>
      </c>
      <c r="F60" s="421">
        <v>63970</v>
      </c>
      <c r="G60" s="421">
        <v>62363</v>
      </c>
      <c r="H60" s="423">
        <v>54262</v>
      </c>
    </row>
    <row r="61" spans="1:8" x14ac:dyDescent="0.2">
      <c r="A61" s="205"/>
      <c r="B61" s="206" t="s">
        <v>230</v>
      </c>
      <c r="C61" s="421">
        <v>12831</v>
      </c>
      <c r="D61" s="421">
        <v>12868</v>
      </c>
      <c r="E61" s="421">
        <v>12471</v>
      </c>
      <c r="F61" s="421">
        <v>15974</v>
      </c>
      <c r="G61" s="421">
        <v>4837</v>
      </c>
      <c r="H61" s="423">
        <v>5501</v>
      </c>
    </row>
    <row r="62" spans="1:8" x14ac:dyDescent="0.2">
      <c r="A62" s="205"/>
      <c r="B62" s="206" t="s">
        <v>341</v>
      </c>
      <c r="C62" s="421">
        <v>5460</v>
      </c>
      <c r="D62" s="421">
        <v>5433</v>
      </c>
      <c r="E62" s="421">
        <v>6084</v>
      </c>
      <c r="F62" s="439" t="s">
        <v>433</v>
      </c>
      <c r="G62" s="421">
        <v>15537</v>
      </c>
      <c r="H62" s="423">
        <v>12887</v>
      </c>
    </row>
    <row r="63" spans="1:8" x14ac:dyDescent="0.2">
      <c r="A63" s="205"/>
      <c r="B63" s="206" t="s">
        <v>187</v>
      </c>
      <c r="C63" s="421">
        <v>282857</v>
      </c>
      <c r="D63" s="421">
        <v>259359</v>
      </c>
      <c r="E63" s="421">
        <v>235986</v>
      </c>
      <c r="F63" s="421">
        <v>252566</v>
      </c>
      <c r="G63" s="421">
        <v>236424</v>
      </c>
      <c r="H63" s="423">
        <v>223135</v>
      </c>
    </row>
    <row r="64" spans="1:8" x14ac:dyDescent="0.2">
      <c r="A64" s="205"/>
      <c r="B64" s="206" t="s">
        <v>231</v>
      </c>
      <c r="C64" s="421">
        <v>110000</v>
      </c>
      <c r="D64" s="421">
        <v>100000</v>
      </c>
      <c r="E64" s="421">
        <v>100000</v>
      </c>
      <c r="F64" s="421">
        <v>91000</v>
      </c>
      <c r="G64" s="421">
        <v>95000</v>
      </c>
      <c r="H64" s="423">
        <v>100000</v>
      </c>
    </row>
    <row r="65" spans="1:8" x14ac:dyDescent="0.2">
      <c r="A65" s="205"/>
      <c r="B65" s="206" t="s">
        <v>342</v>
      </c>
      <c r="C65" s="439" t="s">
        <v>433</v>
      </c>
      <c r="D65" s="439" t="s">
        <v>433</v>
      </c>
      <c r="E65" s="439" t="s">
        <v>433</v>
      </c>
      <c r="F65" s="439" t="s">
        <v>433</v>
      </c>
      <c r="G65" s="439" t="s">
        <v>433</v>
      </c>
      <c r="H65" s="423">
        <v>883</v>
      </c>
    </row>
    <row r="66" spans="1:8" x14ac:dyDescent="0.2">
      <c r="A66" s="205"/>
      <c r="B66" s="206" t="s">
        <v>188</v>
      </c>
      <c r="C66" s="421">
        <v>3000</v>
      </c>
      <c r="D66" s="421">
        <v>2000</v>
      </c>
      <c r="E66" s="421">
        <v>3500</v>
      </c>
      <c r="F66" s="420">
        <v>4000</v>
      </c>
      <c r="G66" s="421">
        <v>8000</v>
      </c>
      <c r="H66" s="423">
        <v>8000</v>
      </c>
    </row>
    <row r="67" spans="1:8" x14ac:dyDescent="0.2">
      <c r="A67" s="205"/>
      <c r="B67" s="206" t="s">
        <v>343</v>
      </c>
      <c r="C67" s="439" t="s">
        <v>433</v>
      </c>
      <c r="D67" s="439" t="s">
        <v>433</v>
      </c>
      <c r="E67" s="439" t="s">
        <v>433</v>
      </c>
      <c r="F67" s="439" t="s">
        <v>433</v>
      </c>
      <c r="G67" s="421">
        <v>204806</v>
      </c>
      <c r="H67" s="423">
        <v>205000</v>
      </c>
    </row>
    <row r="68" spans="1:8" x14ac:dyDescent="0.2">
      <c r="A68" s="205"/>
      <c r="B68" s="206" t="s">
        <v>344</v>
      </c>
      <c r="C68" s="421">
        <v>200</v>
      </c>
      <c r="D68" s="421">
        <v>200</v>
      </c>
      <c r="E68" s="421">
        <v>400</v>
      </c>
      <c r="F68" s="421">
        <v>200</v>
      </c>
      <c r="G68" s="421">
        <v>200</v>
      </c>
      <c r="H68" s="423">
        <v>300</v>
      </c>
    </row>
    <row r="69" spans="1:8" x14ac:dyDescent="0.2">
      <c r="A69" s="205"/>
      <c r="B69" s="206" t="s">
        <v>345</v>
      </c>
      <c r="C69" s="421">
        <v>1071655</v>
      </c>
      <c r="D69" s="421">
        <v>1088240</v>
      </c>
      <c r="E69" s="421">
        <v>1396870</v>
      </c>
      <c r="F69" s="421">
        <v>1257354</v>
      </c>
      <c r="G69" s="421">
        <v>1285963</v>
      </c>
      <c r="H69" s="423">
        <v>1374737</v>
      </c>
    </row>
    <row r="70" spans="1:8" x14ac:dyDescent="0.2">
      <c r="A70" s="205"/>
      <c r="B70" s="206" t="s">
        <v>232</v>
      </c>
      <c r="C70" s="439" t="s">
        <v>433</v>
      </c>
      <c r="D70" s="421">
        <v>118784</v>
      </c>
      <c r="E70" s="421">
        <v>118904</v>
      </c>
      <c r="F70" s="421">
        <v>123620</v>
      </c>
      <c r="G70" s="421">
        <v>121450</v>
      </c>
      <c r="H70" s="423">
        <v>117465</v>
      </c>
    </row>
    <row r="71" spans="1:8" x14ac:dyDescent="0.2">
      <c r="A71" s="205"/>
      <c r="B71" s="206" t="s">
        <v>233</v>
      </c>
      <c r="C71" s="439" t="s">
        <v>433</v>
      </c>
      <c r="D71" s="439" t="s">
        <v>433</v>
      </c>
      <c r="E71" s="439" t="s">
        <v>433</v>
      </c>
      <c r="F71" s="439" t="s">
        <v>433</v>
      </c>
      <c r="G71" s="421">
        <v>50000</v>
      </c>
      <c r="H71" s="423">
        <v>25000</v>
      </c>
    </row>
    <row r="72" spans="1:8" x14ac:dyDescent="0.2">
      <c r="A72" s="205"/>
      <c r="B72" s="206" t="s">
        <v>346</v>
      </c>
      <c r="C72" s="420">
        <v>75000</v>
      </c>
      <c r="D72" s="420">
        <v>80000</v>
      </c>
      <c r="E72" s="420">
        <v>85000</v>
      </c>
      <c r="F72" s="420">
        <v>87000</v>
      </c>
      <c r="G72" s="421">
        <v>95000</v>
      </c>
      <c r="H72" s="423">
        <v>96000</v>
      </c>
    </row>
    <row r="73" spans="1:8" x14ac:dyDescent="0.2">
      <c r="A73" s="205"/>
      <c r="B73" s="206" t="s">
        <v>347</v>
      </c>
      <c r="C73" s="439" t="s">
        <v>433</v>
      </c>
      <c r="D73" s="420">
        <v>125000</v>
      </c>
      <c r="E73" s="421">
        <v>142870</v>
      </c>
      <c r="F73" s="421">
        <v>143121</v>
      </c>
      <c r="G73" s="421">
        <v>143730</v>
      </c>
      <c r="H73" s="423">
        <v>144054</v>
      </c>
    </row>
    <row r="74" spans="1:8" x14ac:dyDescent="0.2">
      <c r="A74" s="205"/>
      <c r="B74" s="206" t="s">
        <v>348</v>
      </c>
      <c r="C74" s="439" t="s">
        <v>433</v>
      </c>
      <c r="D74" s="439" t="s">
        <v>433</v>
      </c>
      <c r="E74" s="439" t="s">
        <v>433</v>
      </c>
      <c r="F74" s="439" t="s">
        <v>433</v>
      </c>
      <c r="G74" s="421">
        <v>5228</v>
      </c>
      <c r="H74" s="423">
        <v>7777</v>
      </c>
    </row>
    <row r="75" spans="1:8" x14ac:dyDescent="0.2">
      <c r="A75" s="205"/>
      <c r="B75" s="206" t="s">
        <v>234</v>
      </c>
      <c r="C75" s="439" t="s">
        <v>433</v>
      </c>
      <c r="D75" s="421">
        <v>4570</v>
      </c>
      <c r="E75" s="421">
        <v>10653</v>
      </c>
      <c r="F75" s="439" t="s">
        <v>433</v>
      </c>
      <c r="G75" s="421">
        <v>6500</v>
      </c>
      <c r="H75" s="423">
        <v>6333</v>
      </c>
    </row>
    <row r="76" spans="1:8" x14ac:dyDescent="0.2">
      <c r="A76" s="205"/>
      <c r="B76" s="206" t="s">
        <v>349</v>
      </c>
      <c r="C76" s="420">
        <v>6722</v>
      </c>
      <c r="D76" s="421">
        <v>9052</v>
      </c>
      <c r="E76" s="421">
        <v>12656</v>
      </c>
      <c r="F76" s="421">
        <v>5869</v>
      </c>
      <c r="G76" s="421">
        <v>9249</v>
      </c>
      <c r="H76" s="423">
        <v>9777</v>
      </c>
    </row>
    <row r="77" spans="1:8" x14ac:dyDescent="0.2">
      <c r="A77" s="205"/>
      <c r="B77" s="206" t="s">
        <v>103</v>
      </c>
      <c r="C77" s="420">
        <v>2362</v>
      </c>
      <c r="D77" s="420">
        <v>1868</v>
      </c>
      <c r="E77" s="420">
        <v>1519</v>
      </c>
      <c r="F77" s="420">
        <v>1305</v>
      </c>
      <c r="G77" s="421">
        <v>1084</v>
      </c>
      <c r="H77" s="423">
        <v>821</v>
      </c>
    </row>
    <row r="78" spans="1:8" x14ac:dyDescent="0.2">
      <c r="A78" s="205"/>
      <c r="B78" s="206" t="s">
        <v>350</v>
      </c>
      <c r="C78" s="420">
        <v>10098</v>
      </c>
      <c r="D78" s="421">
        <v>15275</v>
      </c>
      <c r="E78" s="421">
        <v>20000</v>
      </c>
      <c r="F78" s="439" t="s">
        <v>433</v>
      </c>
      <c r="G78" s="439" t="s">
        <v>433</v>
      </c>
      <c r="H78" s="423">
        <v>18879</v>
      </c>
    </row>
    <row r="79" spans="1:8" x14ac:dyDescent="0.2">
      <c r="A79" s="205"/>
      <c r="B79" s="206" t="s">
        <v>235</v>
      </c>
      <c r="C79" s="439" t="s">
        <v>433</v>
      </c>
      <c r="D79" s="439" t="s">
        <v>433</v>
      </c>
      <c r="E79" s="439" t="s">
        <v>433</v>
      </c>
      <c r="F79" s="439" t="s">
        <v>433</v>
      </c>
      <c r="G79" s="421">
        <v>50440</v>
      </c>
      <c r="H79" s="423">
        <v>51115</v>
      </c>
    </row>
    <row r="80" spans="1:8" x14ac:dyDescent="0.2">
      <c r="A80" s="205"/>
      <c r="B80" s="206" t="s">
        <v>236</v>
      </c>
      <c r="C80" s="420">
        <v>889</v>
      </c>
      <c r="D80" s="420">
        <v>883</v>
      </c>
      <c r="E80" s="420">
        <v>1567</v>
      </c>
      <c r="F80" s="420">
        <v>2889</v>
      </c>
      <c r="G80" s="421">
        <v>3022</v>
      </c>
      <c r="H80" s="423">
        <v>3150</v>
      </c>
    </row>
    <row r="81" spans="1:8" x14ac:dyDescent="0.2">
      <c r="A81" s="205"/>
      <c r="B81" s="206" t="s">
        <v>237</v>
      </c>
      <c r="C81" s="439" t="s">
        <v>433</v>
      </c>
      <c r="D81" s="439" t="s">
        <v>433</v>
      </c>
      <c r="E81" s="439" t="s">
        <v>433</v>
      </c>
      <c r="F81" s="439" t="s">
        <v>433</v>
      </c>
      <c r="G81" s="421">
        <v>12829</v>
      </c>
      <c r="H81" s="423">
        <v>17000</v>
      </c>
    </row>
    <row r="82" spans="1:8" x14ac:dyDescent="0.2">
      <c r="A82" s="205"/>
      <c r="B82" s="206" t="s">
        <v>351</v>
      </c>
      <c r="C82" s="420">
        <v>230000</v>
      </c>
      <c r="D82" s="439" t="s">
        <v>433</v>
      </c>
      <c r="E82" s="420">
        <v>300000</v>
      </c>
      <c r="F82" s="420">
        <v>300000</v>
      </c>
      <c r="G82" s="421">
        <v>270000</v>
      </c>
      <c r="H82" s="423">
        <v>300000</v>
      </c>
    </row>
    <row r="83" spans="1:8" x14ac:dyDescent="0.2">
      <c r="A83" s="205"/>
      <c r="B83" s="206" t="s">
        <v>352</v>
      </c>
      <c r="C83" s="439" t="s">
        <v>433</v>
      </c>
      <c r="D83" s="439" t="s">
        <v>433</v>
      </c>
      <c r="E83" s="439" t="s">
        <v>433</v>
      </c>
      <c r="F83" s="439" t="s">
        <v>433</v>
      </c>
      <c r="G83" s="439" t="s">
        <v>433</v>
      </c>
      <c r="H83" s="423">
        <v>200000</v>
      </c>
    </row>
    <row r="84" spans="1:8" x14ac:dyDescent="0.2">
      <c r="A84" s="205"/>
      <c r="B84" s="206" t="s">
        <v>353</v>
      </c>
      <c r="C84" s="439" t="s">
        <v>433</v>
      </c>
      <c r="D84" s="420">
        <v>52355</v>
      </c>
      <c r="E84" s="420">
        <v>78935</v>
      </c>
      <c r="F84" s="420">
        <v>45129</v>
      </c>
      <c r="G84" s="421">
        <v>41946</v>
      </c>
      <c r="H84" s="423">
        <v>59073</v>
      </c>
    </row>
    <row r="85" spans="1:8" x14ac:dyDescent="0.2">
      <c r="A85" s="205"/>
      <c r="B85" s="206" t="s">
        <v>102</v>
      </c>
      <c r="C85" s="439" t="s">
        <v>433</v>
      </c>
      <c r="D85" s="420">
        <v>665000</v>
      </c>
      <c r="E85" s="420">
        <v>604385</v>
      </c>
      <c r="F85" s="420">
        <v>633856</v>
      </c>
      <c r="G85" s="421">
        <v>621521</v>
      </c>
      <c r="H85" s="423">
        <v>667477</v>
      </c>
    </row>
    <row r="86" spans="1:8" x14ac:dyDescent="0.2">
      <c r="A86" s="205"/>
      <c r="B86" s="206" t="s">
        <v>101</v>
      </c>
      <c r="C86" s="420">
        <v>471451</v>
      </c>
      <c r="D86" s="421">
        <v>594897</v>
      </c>
      <c r="E86" s="421">
        <v>416028</v>
      </c>
      <c r="F86" s="421">
        <v>465512</v>
      </c>
      <c r="G86" s="421">
        <v>464762</v>
      </c>
      <c r="H86" s="423">
        <v>460028</v>
      </c>
    </row>
    <row r="87" spans="1:8" x14ac:dyDescent="0.2">
      <c r="A87" s="205"/>
      <c r="B87" s="209" t="s">
        <v>354</v>
      </c>
      <c r="C87" s="439" t="s">
        <v>433</v>
      </c>
      <c r="D87" s="439" t="s">
        <v>433</v>
      </c>
      <c r="E87" s="439" t="s">
        <v>433</v>
      </c>
      <c r="F87" s="421">
        <v>100</v>
      </c>
      <c r="G87" s="421">
        <v>1400</v>
      </c>
      <c r="H87" s="423">
        <v>2910</v>
      </c>
    </row>
    <row r="88" spans="1:8" x14ac:dyDescent="0.2">
      <c r="A88" s="205"/>
      <c r="B88" s="206" t="s">
        <v>238</v>
      </c>
      <c r="C88" s="429">
        <v>250634</v>
      </c>
      <c r="D88" s="421">
        <v>327606</v>
      </c>
      <c r="E88" s="421">
        <v>269937</v>
      </c>
      <c r="F88" s="421">
        <v>324432</v>
      </c>
      <c r="G88" s="424">
        <v>371772</v>
      </c>
      <c r="H88" s="423">
        <v>369784</v>
      </c>
    </row>
    <row r="89" spans="1:8" x14ac:dyDescent="0.2">
      <c r="A89" s="204" t="s">
        <v>100</v>
      </c>
      <c r="B89" s="208" t="s">
        <v>356</v>
      </c>
      <c r="C89" s="425">
        <v>11212</v>
      </c>
      <c r="D89" s="426">
        <v>14639</v>
      </c>
      <c r="E89" s="426">
        <v>10967</v>
      </c>
      <c r="F89" s="426">
        <v>11283</v>
      </c>
      <c r="G89" s="426">
        <v>13265</v>
      </c>
      <c r="H89" s="428">
        <v>8515</v>
      </c>
    </row>
    <row r="90" spans="1:8" x14ac:dyDescent="0.2">
      <c r="A90" s="210"/>
      <c r="B90" s="206" t="s">
        <v>357</v>
      </c>
      <c r="C90" s="439" t="s">
        <v>433</v>
      </c>
      <c r="D90" s="421">
        <v>86120</v>
      </c>
      <c r="E90" s="421">
        <v>89372</v>
      </c>
      <c r="F90" s="421">
        <v>42329</v>
      </c>
      <c r="G90" s="421">
        <v>74278</v>
      </c>
      <c r="H90" s="423">
        <v>86000</v>
      </c>
    </row>
    <row r="91" spans="1:8" x14ac:dyDescent="0.2">
      <c r="A91" s="210"/>
      <c r="B91" s="206" t="s">
        <v>99</v>
      </c>
      <c r="C91" s="420">
        <v>4200</v>
      </c>
      <c r="D91" s="420">
        <v>3600</v>
      </c>
      <c r="E91" s="421">
        <v>2700</v>
      </c>
      <c r="F91" s="421">
        <v>2560</v>
      </c>
      <c r="G91" s="421">
        <v>2850</v>
      </c>
      <c r="H91" s="423">
        <v>2680</v>
      </c>
    </row>
    <row r="92" spans="1:8" x14ac:dyDescent="0.2">
      <c r="A92" s="210"/>
      <c r="B92" s="206" t="s">
        <v>239</v>
      </c>
      <c r="C92" s="420">
        <v>242919</v>
      </c>
      <c r="D92" s="420">
        <v>276381</v>
      </c>
      <c r="E92" s="421">
        <v>263000</v>
      </c>
      <c r="F92" s="421">
        <v>323500</v>
      </c>
      <c r="G92" s="421">
        <v>353549</v>
      </c>
      <c r="H92" s="423">
        <v>440000</v>
      </c>
    </row>
    <row r="93" spans="1:8" x14ac:dyDescent="0.2">
      <c r="A93" s="210"/>
      <c r="B93" s="206" t="s">
        <v>358</v>
      </c>
      <c r="C93" s="439" t="s">
        <v>433</v>
      </c>
      <c r="D93" s="439" t="s">
        <v>433</v>
      </c>
      <c r="E93" s="439" t="s">
        <v>433</v>
      </c>
      <c r="F93" s="439" t="s">
        <v>433</v>
      </c>
      <c r="G93" s="439" t="s">
        <v>433</v>
      </c>
      <c r="H93" s="423">
        <v>10000</v>
      </c>
    </row>
    <row r="94" spans="1:8" x14ac:dyDescent="0.2">
      <c r="A94" s="210"/>
      <c r="B94" s="206" t="s">
        <v>98</v>
      </c>
      <c r="C94" s="421">
        <v>1833</v>
      </c>
      <c r="D94" s="421">
        <v>2420</v>
      </c>
      <c r="E94" s="421">
        <v>2771</v>
      </c>
      <c r="F94" s="421">
        <v>4096</v>
      </c>
      <c r="G94" s="421">
        <v>2440</v>
      </c>
      <c r="H94" s="423">
        <v>2500</v>
      </c>
    </row>
    <row r="95" spans="1:8" x14ac:dyDescent="0.2">
      <c r="A95" s="210"/>
      <c r="B95" s="206" t="s">
        <v>240</v>
      </c>
      <c r="C95" s="421">
        <v>59388</v>
      </c>
      <c r="D95" s="421">
        <v>48105</v>
      </c>
      <c r="E95" s="421">
        <v>44317</v>
      </c>
      <c r="F95" s="421">
        <v>61395</v>
      </c>
      <c r="G95" s="421">
        <v>57634</v>
      </c>
      <c r="H95" s="423">
        <v>67163</v>
      </c>
    </row>
    <row r="96" spans="1:8" x14ac:dyDescent="0.2">
      <c r="A96" s="210"/>
      <c r="B96" s="206" t="s">
        <v>189</v>
      </c>
      <c r="C96" s="421">
        <v>533448</v>
      </c>
      <c r="D96" s="421">
        <v>523605</v>
      </c>
      <c r="E96" s="421">
        <v>754000</v>
      </c>
      <c r="F96" s="420">
        <v>788000</v>
      </c>
      <c r="G96" s="421">
        <v>851000</v>
      </c>
      <c r="H96" s="423">
        <v>944000</v>
      </c>
    </row>
    <row r="97" spans="1:8" x14ac:dyDescent="0.2">
      <c r="A97" s="205"/>
      <c r="B97" s="206" t="s">
        <v>241</v>
      </c>
      <c r="C97" s="429">
        <v>5003</v>
      </c>
      <c r="D97" s="420">
        <v>5078</v>
      </c>
      <c r="E97" s="429">
        <v>5529</v>
      </c>
      <c r="F97" s="429">
        <v>5400</v>
      </c>
      <c r="G97" s="421">
        <v>5097</v>
      </c>
      <c r="H97" s="423">
        <v>3035</v>
      </c>
    </row>
    <row r="98" spans="1:8" x14ac:dyDescent="0.2">
      <c r="A98" s="205"/>
      <c r="B98" s="206" t="s">
        <v>359</v>
      </c>
      <c r="C98" s="439" t="s">
        <v>433</v>
      </c>
      <c r="D98" s="420">
        <v>17000</v>
      </c>
      <c r="E98" s="421">
        <v>11000</v>
      </c>
      <c r="F98" s="421">
        <v>7000</v>
      </c>
      <c r="G98" s="421">
        <v>9000</v>
      </c>
      <c r="H98" s="423">
        <v>11000</v>
      </c>
    </row>
    <row r="99" spans="1:8" x14ac:dyDescent="0.2">
      <c r="A99" s="205"/>
      <c r="B99" s="206" t="s">
        <v>242</v>
      </c>
      <c r="C99" s="420">
        <v>66</v>
      </c>
      <c r="D99" s="439" t="s">
        <v>433</v>
      </c>
      <c r="E99" s="421">
        <v>200</v>
      </c>
      <c r="F99" s="439" t="s">
        <v>433</v>
      </c>
      <c r="G99" s="421">
        <v>67</v>
      </c>
      <c r="H99" s="423">
        <v>70</v>
      </c>
    </row>
    <row r="100" spans="1:8" x14ac:dyDescent="0.2">
      <c r="A100" s="205"/>
      <c r="B100" s="206" t="s">
        <v>97</v>
      </c>
      <c r="C100" s="429">
        <v>40000</v>
      </c>
      <c r="D100" s="421">
        <v>40000</v>
      </c>
      <c r="E100" s="421">
        <v>63545</v>
      </c>
      <c r="F100" s="421">
        <v>61000</v>
      </c>
      <c r="G100" s="421">
        <v>30132</v>
      </c>
      <c r="H100" s="423">
        <v>30000</v>
      </c>
    </row>
    <row r="101" spans="1:8" x14ac:dyDescent="0.2">
      <c r="A101" s="205"/>
      <c r="B101" s="206" t="s">
        <v>243</v>
      </c>
      <c r="C101" s="420"/>
      <c r="D101" s="429">
        <v>159910</v>
      </c>
      <c r="E101" s="421">
        <v>150586</v>
      </c>
      <c r="F101" s="421">
        <v>110765</v>
      </c>
      <c r="G101" s="421">
        <v>156382</v>
      </c>
      <c r="H101" s="423">
        <v>193525</v>
      </c>
    </row>
    <row r="102" spans="1:8" x14ac:dyDescent="0.2">
      <c r="A102" s="205"/>
      <c r="B102" s="207" t="s">
        <v>96</v>
      </c>
      <c r="C102" s="429">
        <v>82788</v>
      </c>
      <c r="D102" s="420">
        <v>37213</v>
      </c>
      <c r="E102" s="421">
        <v>41660</v>
      </c>
      <c r="F102" s="420">
        <v>37294</v>
      </c>
      <c r="G102" s="421">
        <v>38849</v>
      </c>
      <c r="H102" s="423">
        <v>46930</v>
      </c>
    </row>
    <row r="103" spans="1:8" x14ac:dyDescent="0.2">
      <c r="A103" s="205"/>
      <c r="B103" s="206" t="s">
        <v>360</v>
      </c>
      <c r="C103" s="429">
        <v>13888</v>
      </c>
      <c r="D103" s="421">
        <v>10967</v>
      </c>
      <c r="E103" s="421">
        <v>12170</v>
      </c>
      <c r="F103" s="421">
        <v>9897</v>
      </c>
      <c r="G103" s="421">
        <v>9208</v>
      </c>
      <c r="H103" s="423">
        <v>12557</v>
      </c>
    </row>
    <row r="104" spans="1:8" x14ac:dyDescent="0.2">
      <c r="A104" s="205"/>
      <c r="B104" s="207" t="s">
        <v>361</v>
      </c>
      <c r="C104" s="439" t="s">
        <v>433</v>
      </c>
      <c r="D104" s="439" t="s">
        <v>433</v>
      </c>
      <c r="E104" s="429">
        <v>5902</v>
      </c>
      <c r="F104" s="429">
        <v>23707</v>
      </c>
      <c r="G104" s="421">
        <v>14873</v>
      </c>
      <c r="H104" s="423">
        <v>19620</v>
      </c>
    </row>
    <row r="105" spans="1:8" x14ac:dyDescent="0.2">
      <c r="A105" s="205"/>
      <c r="B105" s="206" t="s">
        <v>95</v>
      </c>
      <c r="C105" s="429">
        <v>280000</v>
      </c>
      <c r="D105" s="421">
        <v>250000</v>
      </c>
      <c r="E105" s="421">
        <v>250000</v>
      </c>
      <c r="F105" s="421">
        <v>250000</v>
      </c>
      <c r="G105" s="421">
        <v>250000</v>
      </c>
      <c r="H105" s="423">
        <v>248267</v>
      </c>
    </row>
    <row r="106" spans="1:8" x14ac:dyDescent="0.2">
      <c r="A106" s="205"/>
      <c r="B106" s="206" t="s">
        <v>362</v>
      </c>
      <c r="C106" s="439" t="s">
        <v>433</v>
      </c>
      <c r="D106" s="439" t="s">
        <v>433</v>
      </c>
      <c r="E106" s="439" t="s">
        <v>433</v>
      </c>
      <c r="F106" s="439" t="s">
        <v>433</v>
      </c>
      <c r="G106" s="439" t="s">
        <v>433</v>
      </c>
      <c r="H106" s="423">
        <v>17058</v>
      </c>
    </row>
    <row r="107" spans="1:8" x14ac:dyDescent="0.2">
      <c r="A107" s="205"/>
      <c r="B107" s="206" t="s">
        <v>363</v>
      </c>
      <c r="C107" s="439" t="s">
        <v>433</v>
      </c>
      <c r="D107" s="439" t="s">
        <v>433</v>
      </c>
      <c r="E107" s="439" t="s">
        <v>433</v>
      </c>
      <c r="F107" s="439" t="s">
        <v>433</v>
      </c>
      <c r="G107" s="439" t="s">
        <v>433</v>
      </c>
      <c r="H107" s="423">
        <v>5000</v>
      </c>
    </row>
    <row r="108" spans="1:8" x14ac:dyDescent="0.2">
      <c r="A108" s="205"/>
      <c r="B108" s="206" t="s">
        <v>190</v>
      </c>
      <c r="C108" s="429">
        <v>8700</v>
      </c>
      <c r="D108" s="421">
        <v>10000</v>
      </c>
      <c r="E108" s="421">
        <v>10800</v>
      </c>
      <c r="F108" s="421">
        <v>11500</v>
      </c>
      <c r="G108" s="424">
        <v>12300</v>
      </c>
      <c r="H108" s="423">
        <v>12500</v>
      </c>
    </row>
    <row r="109" spans="1:8" x14ac:dyDescent="0.2">
      <c r="A109" s="204" t="s">
        <v>263</v>
      </c>
      <c r="B109" s="208" t="s">
        <v>94</v>
      </c>
      <c r="C109" s="425">
        <v>7500</v>
      </c>
      <c r="D109" s="426">
        <v>8500</v>
      </c>
      <c r="E109" s="426">
        <v>9000</v>
      </c>
      <c r="F109" s="426">
        <v>11000</v>
      </c>
      <c r="G109" s="426">
        <v>11500</v>
      </c>
      <c r="H109" s="428">
        <v>10900</v>
      </c>
    </row>
    <row r="110" spans="1:8" x14ac:dyDescent="0.2">
      <c r="A110" s="205"/>
      <c r="B110" s="206" t="s">
        <v>364</v>
      </c>
      <c r="C110" s="439" t="s">
        <v>433</v>
      </c>
      <c r="D110" s="439" t="s">
        <v>433</v>
      </c>
      <c r="E110" s="439" t="s">
        <v>433</v>
      </c>
      <c r="F110" s="439" t="s">
        <v>433</v>
      </c>
      <c r="G110" s="421">
        <v>4445</v>
      </c>
      <c r="H110" s="423">
        <v>5800</v>
      </c>
    </row>
    <row r="111" spans="1:8" x14ac:dyDescent="0.2">
      <c r="A111" s="205"/>
      <c r="B111" s="206" t="s">
        <v>365</v>
      </c>
      <c r="C111" s="429">
        <v>15000</v>
      </c>
      <c r="D111" s="439" t="s">
        <v>433</v>
      </c>
      <c r="E111" s="421">
        <v>22000</v>
      </c>
      <c r="F111" s="421">
        <v>25000</v>
      </c>
      <c r="G111" s="421">
        <v>25000</v>
      </c>
      <c r="H111" s="423">
        <v>25000</v>
      </c>
    </row>
    <row r="112" spans="1:8" x14ac:dyDescent="0.2">
      <c r="A112" s="205"/>
      <c r="B112" s="206" t="s">
        <v>366</v>
      </c>
      <c r="C112" s="429">
        <v>56340</v>
      </c>
      <c r="D112" s="439" t="s">
        <v>433</v>
      </c>
      <c r="E112" s="439" t="s">
        <v>433</v>
      </c>
      <c r="F112" s="439" t="s">
        <v>433</v>
      </c>
      <c r="G112" s="439" t="s">
        <v>433</v>
      </c>
      <c r="H112" s="423">
        <v>80000</v>
      </c>
    </row>
    <row r="113" spans="1:8" x14ac:dyDescent="0.2">
      <c r="A113" s="205"/>
      <c r="B113" s="206" t="s">
        <v>244</v>
      </c>
      <c r="C113" s="439" t="s">
        <v>433</v>
      </c>
      <c r="D113" s="439" t="s">
        <v>433</v>
      </c>
      <c r="E113" s="439" t="s">
        <v>433</v>
      </c>
      <c r="F113" s="421">
        <v>11000</v>
      </c>
      <c r="G113" s="421">
        <v>10000</v>
      </c>
      <c r="H113" s="423">
        <v>12500</v>
      </c>
    </row>
    <row r="114" spans="1:8" x14ac:dyDescent="0.2">
      <c r="A114" s="205"/>
      <c r="B114" s="206" t="s">
        <v>131</v>
      </c>
      <c r="C114" s="420">
        <v>278141</v>
      </c>
      <c r="D114" s="421">
        <v>280922</v>
      </c>
      <c r="E114" s="421">
        <v>410870</v>
      </c>
      <c r="F114" s="421">
        <v>369783</v>
      </c>
      <c r="G114" s="421">
        <v>380876</v>
      </c>
      <c r="H114" s="423">
        <v>403000</v>
      </c>
    </row>
    <row r="115" spans="1:8" x14ac:dyDescent="0.2">
      <c r="A115" s="205"/>
      <c r="B115" s="206" t="s">
        <v>367</v>
      </c>
      <c r="C115" s="429">
        <v>2000</v>
      </c>
      <c r="D115" s="421">
        <v>5650</v>
      </c>
      <c r="E115" s="439" t="s">
        <v>433</v>
      </c>
      <c r="F115" s="421">
        <v>7000</v>
      </c>
      <c r="G115" s="421">
        <v>7400</v>
      </c>
      <c r="H115" s="423">
        <v>7500</v>
      </c>
    </row>
    <row r="116" spans="1:8" x14ac:dyDescent="0.2">
      <c r="A116" s="205"/>
      <c r="B116" s="209" t="s">
        <v>191</v>
      </c>
      <c r="C116" s="439" t="s">
        <v>433</v>
      </c>
      <c r="D116" s="439" t="s">
        <v>433</v>
      </c>
      <c r="E116" s="439" t="s">
        <v>433</v>
      </c>
      <c r="F116" s="439" t="s">
        <v>433</v>
      </c>
      <c r="G116" s="439" t="s">
        <v>433</v>
      </c>
      <c r="H116" s="423">
        <v>4860</v>
      </c>
    </row>
    <row r="117" spans="1:8" x14ac:dyDescent="0.2">
      <c r="A117" s="205"/>
      <c r="B117" s="206" t="s">
        <v>93</v>
      </c>
      <c r="C117" s="431">
        <v>16760</v>
      </c>
      <c r="D117" s="420">
        <v>18658</v>
      </c>
      <c r="E117" s="421">
        <v>21313</v>
      </c>
      <c r="F117" s="421">
        <v>18362</v>
      </c>
      <c r="G117" s="421">
        <v>13434</v>
      </c>
      <c r="H117" s="423">
        <v>14250</v>
      </c>
    </row>
    <row r="118" spans="1:8" x14ac:dyDescent="0.2">
      <c r="A118" s="205"/>
      <c r="B118" s="209" t="s">
        <v>92</v>
      </c>
      <c r="C118" s="420">
        <v>25000</v>
      </c>
      <c r="D118" s="420">
        <v>20000</v>
      </c>
      <c r="E118" s="420">
        <v>25000</v>
      </c>
      <c r="F118" s="420">
        <v>30000</v>
      </c>
      <c r="G118" s="421">
        <v>30000</v>
      </c>
      <c r="H118" s="423">
        <v>82486</v>
      </c>
    </row>
    <row r="119" spans="1:8" x14ac:dyDescent="0.2">
      <c r="A119" s="205"/>
      <c r="B119" s="206" t="s">
        <v>368</v>
      </c>
      <c r="C119" s="439" t="s">
        <v>433</v>
      </c>
      <c r="D119" s="439" t="s">
        <v>433</v>
      </c>
      <c r="E119" s="439" t="s">
        <v>433</v>
      </c>
      <c r="F119" s="439" t="s">
        <v>433</v>
      </c>
      <c r="G119" s="421">
        <v>3000</v>
      </c>
      <c r="H119" s="423">
        <v>3500</v>
      </c>
    </row>
    <row r="120" spans="1:8" x14ac:dyDescent="0.2">
      <c r="A120" s="205"/>
      <c r="B120" s="206" t="s">
        <v>91</v>
      </c>
      <c r="C120" s="429">
        <v>80534</v>
      </c>
      <c r="D120" s="429">
        <v>51698</v>
      </c>
      <c r="E120" s="429">
        <v>95407</v>
      </c>
      <c r="F120" s="429">
        <v>89160</v>
      </c>
      <c r="G120" s="421">
        <v>62124</v>
      </c>
      <c r="H120" s="423">
        <v>51147</v>
      </c>
    </row>
    <row r="121" spans="1:8" x14ac:dyDescent="0.2">
      <c r="A121" s="205"/>
      <c r="B121" s="206" t="s">
        <v>369</v>
      </c>
      <c r="C121" s="420">
        <v>9000</v>
      </c>
      <c r="D121" s="420">
        <v>7000</v>
      </c>
      <c r="E121" s="420">
        <v>8000</v>
      </c>
      <c r="F121" s="420">
        <v>2730</v>
      </c>
      <c r="G121" s="421">
        <v>3500</v>
      </c>
      <c r="H121" s="423">
        <v>8000</v>
      </c>
    </row>
    <row r="122" spans="1:8" x14ac:dyDescent="0.2">
      <c r="A122" s="205"/>
      <c r="B122" s="209" t="s">
        <v>370</v>
      </c>
      <c r="C122" s="431">
        <v>500</v>
      </c>
      <c r="D122" s="431">
        <v>1000</v>
      </c>
      <c r="E122" s="421">
        <v>1500</v>
      </c>
      <c r="F122" s="421">
        <v>3050</v>
      </c>
      <c r="G122" s="421">
        <v>3200</v>
      </c>
      <c r="H122" s="423">
        <v>4147</v>
      </c>
    </row>
    <row r="123" spans="1:8" x14ac:dyDescent="0.2">
      <c r="A123" s="205"/>
      <c r="B123" s="206" t="s">
        <v>245</v>
      </c>
      <c r="C123" s="429">
        <v>34823</v>
      </c>
      <c r="D123" s="420"/>
      <c r="E123" s="421">
        <v>268761</v>
      </c>
      <c r="F123" s="421">
        <v>299020</v>
      </c>
      <c r="G123" s="421">
        <v>312704</v>
      </c>
      <c r="H123" s="423">
        <v>333894</v>
      </c>
    </row>
    <row r="124" spans="1:8" x14ac:dyDescent="0.2">
      <c r="A124" s="205"/>
      <c r="B124" s="206" t="s">
        <v>371</v>
      </c>
      <c r="C124" s="429">
        <v>22836</v>
      </c>
      <c r="D124" s="421">
        <v>20884</v>
      </c>
      <c r="E124" s="421">
        <v>31171</v>
      </c>
      <c r="F124" s="421">
        <v>21722</v>
      </c>
      <c r="G124" s="421">
        <v>22749</v>
      </c>
      <c r="H124" s="423">
        <v>22488</v>
      </c>
    </row>
    <row r="125" spans="1:8" x14ac:dyDescent="0.2">
      <c r="A125" s="205"/>
      <c r="B125" s="206" t="s">
        <v>372</v>
      </c>
      <c r="C125" s="420">
        <v>105</v>
      </c>
      <c r="D125" s="420">
        <v>269</v>
      </c>
      <c r="E125" s="420">
        <v>269</v>
      </c>
      <c r="F125" s="420">
        <v>239</v>
      </c>
      <c r="G125" s="421">
        <v>182</v>
      </c>
      <c r="H125" s="423">
        <v>114</v>
      </c>
    </row>
    <row r="126" spans="1:8" x14ac:dyDescent="0.2">
      <c r="A126" s="205"/>
      <c r="B126" s="206" t="s">
        <v>246</v>
      </c>
      <c r="C126" s="439" t="s">
        <v>433</v>
      </c>
      <c r="D126" s="439" t="s">
        <v>433</v>
      </c>
      <c r="E126" s="439" t="s">
        <v>433</v>
      </c>
      <c r="F126" s="439" t="s">
        <v>433</v>
      </c>
      <c r="G126" s="421">
        <v>26696</v>
      </c>
      <c r="H126" s="423">
        <v>16554</v>
      </c>
    </row>
    <row r="127" spans="1:8" x14ac:dyDescent="0.2">
      <c r="A127" s="205"/>
      <c r="B127" s="207" t="s">
        <v>373</v>
      </c>
      <c r="C127" s="439" t="s">
        <v>433</v>
      </c>
      <c r="D127" s="439" t="s">
        <v>433</v>
      </c>
      <c r="E127" s="439" t="s">
        <v>433</v>
      </c>
      <c r="F127" s="439" t="s">
        <v>433</v>
      </c>
      <c r="G127" s="424">
        <v>3224</v>
      </c>
      <c r="H127" s="423">
        <v>2631</v>
      </c>
    </row>
    <row r="128" spans="1:8" x14ac:dyDescent="0.2">
      <c r="A128" s="204" t="s">
        <v>39</v>
      </c>
      <c r="B128" s="208" t="s">
        <v>90</v>
      </c>
      <c r="C128" s="425">
        <v>26450</v>
      </c>
      <c r="D128" s="426">
        <v>29000</v>
      </c>
      <c r="E128" s="426">
        <v>31870</v>
      </c>
      <c r="F128" s="426">
        <v>35750</v>
      </c>
      <c r="G128" s="426">
        <v>42100</v>
      </c>
      <c r="H128" s="428">
        <v>48950</v>
      </c>
    </row>
    <row r="129" spans="1:8" x14ac:dyDescent="0.2">
      <c r="A129" s="205"/>
      <c r="B129" s="206" t="s">
        <v>374</v>
      </c>
      <c r="C129" s="429">
        <v>200</v>
      </c>
      <c r="D129" s="429">
        <v>250</v>
      </c>
      <c r="E129" s="429">
        <v>120</v>
      </c>
      <c r="F129" s="429">
        <v>130</v>
      </c>
      <c r="G129" s="421">
        <v>150</v>
      </c>
      <c r="H129" s="423">
        <v>130</v>
      </c>
    </row>
    <row r="130" spans="1:8" x14ac:dyDescent="0.2">
      <c r="A130" s="205"/>
      <c r="B130" s="206" t="s">
        <v>89</v>
      </c>
      <c r="C130" s="429">
        <v>165297</v>
      </c>
      <c r="D130" s="429">
        <v>165509</v>
      </c>
      <c r="E130" s="429">
        <v>187025</v>
      </c>
      <c r="F130" s="429">
        <v>190765</v>
      </c>
      <c r="G130" s="421">
        <v>183516</v>
      </c>
      <c r="H130" s="423">
        <v>188415</v>
      </c>
    </row>
    <row r="131" spans="1:8" x14ac:dyDescent="0.2">
      <c r="A131" s="205"/>
      <c r="B131" s="206" t="s">
        <v>375</v>
      </c>
      <c r="C131" s="429">
        <v>180000</v>
      </c>
      <c r="D131" s="420">
        <v>200000</v>
      </c>
      <c r="E131" s="420">
        <v>200000</v>
      </c>
      <c r="F131" s="429">
        <v>250000</v>
      </c>
      <c r="G131" s="421">
        <v>275000</v>
      </c>
      <c r="H131" s="423">
        <v>288000</v>
      </c>
    </row>
    <row r="132" spans="1:8" x14ac:dyDescent="0.2">
      <c r="A132" s="205"/>
      <c r="B132" s="206" t="s">
        <v>247</v>
      </c>
      <c r="C132" s="429">
        <v>20000</v>
      </c>
      <c r="D132" s="439" t="s">
        <v>433</v>
      </c>
      <c r="E132" s="439" t="s">
        <v>433</v>
      </c>
      <c r="F132" s="421">
        <v>23018</v>
      </c>
      <c r="G132" s="421">
        <v>19000</v>
      </c>
      <c r="H132" s="423">
        <v>21082</v>
      </c>
    </row>
    <row r="133" spans="1:8" x14ac:dyDescent="0.2">
      <c r="A133" s="205"/>
      <c r="B133" s="206" t="s">
        <v>248</v>
      </c>
      <c r="C133" s="420">
        <v>45000</v>
      </c>
      <c r="D133" s="421">
        <v>40000</v>
      </c>
      <c r="E133" s="421">
        <v>40000</v>
      </c>
      <c r="F133" s="421">
        <v>40000</v>
      </c>
      <c r="G133" s="421">
        <v>33000</v>
      </c>
      <c r="H133" s="423">
        <v>36000</v>
      </c>
    </row>
    <row r="134" spans="1:8" x14ac:dyDescent="0.2">
      <c r="A134" s="205"/>
      <c r="B134" s="206" t="s">
        <v>376</v>
      </c>
      <c r="C134" s="439" t="s">
        <v>433</v>
      </c>
      <c r="D134" s="439" t="s">
        <v>433</v>
      </c>
      <c r="E134" s="421">
        <v>26188</v>
      </c>
      <c r="F134" s="421">
        <v>27121</v>
      </c>
      <c r="G134" s="421">
        <v>22301</v>
      </c>
      <c r="H134" s="423">
        <v>25458</v>
      </c>
    </row>
    <row r="135" spans="1:8" x14ac:dyDescent="0.2">
      <c r="A135" s="205"/>
      <c r="B135" s="206" t="s">
        <v>249</v>
      </c>
      <c r="C135" s="429">
        <v>40314</v>
      </c>
      <c r="D135" s="429">
        <v>40692</v>
      </c>
      <c r="E135" s="429">
        <v>38353</v>
      </c>
      <c r="F135" s="429">
        <v>42394</v>
      </c>
      <c r="G135" s="421">
        <v>41010</v>
      </c>
      <c r="H135" s="423">
        <v>47006</v>
      </c>
    </row>
    <row r="136" spans="1:8" x14ac:dyDescent="0.2">
      <c r="A136" s="205"/>
      <c r="B136" s="206" t="s">
        <v>379</v>
      </c>
      <c r="C136" s="420">
        <v>48449</v>
      </c>
      <c r="D136" s="421">
        <v>53118</v>
      </c>
      <c r="E136" s="421">
        <v>54616</v>
      </c>
      <c r="F136" s="421">
        <v>61143</v>
      </c>
      <c r="G136" s="421">
        <v>58000</v>
      </c>
      <c r="H136" s="423">
        <v>64259</v>
      </c>
    </row>
    <row r="137" spans="1:8" x14ac:dyDescent="0.2">
      <c r="A137" s="205"/>
      <c r="B137" s="209" t="s">
        <v>88</v>
      </c>
      <c r="C137" s="429">
        <v>1200</v>
      </c>
      <c r="D137" s="421">
        <v>900</v>
      </c>
      <c r="E137" s="429">
        <v>284</v>
      </c>
      <c r="F137" s="429">
        <v>250</v>
      </c>
      <c r="G137" s="421">
        <v>600</v>
      </c>
      <c r="H137" s="423">
        <v>1050</v>
      </c>
    </row>
    <row r="138" spans="1:8" x14ac:dyDescent="0.2">
      <c r="A138" s="205"/>
      <c r="B138" s="206" t="s">
        <v>377</v>
      </c>
      <c r="C138" s="439" t="s">
        <v>433</v>
      </c>
      <c r="D138" s="439" t="s">
        <v>433</v>
      </c>
      <c r="E138" s="439" t="s">
        <v>433</v>
      </c>
      <c r="F138" s="439" t="s">
        <v>433</v>
      </c>
      <c r="G138" s="439" t="s">
        <v>433</v>
      </c>
      <c r="H138" s="423">
        <v>6883</v>
      </c>
    </row>
    <row r="139" spans="1:8" x14ac:dyDescent="0.2">
      <c r="A139" s="205"/>
      <c r="B139" s="207" t="s">
        <v>192</v>
      </c>
      <c r="C139" s="429">
        <v>7100</v>
      </c>
      <c r="D139" s="421">
        <v>11000</v>
      </c>
      <c r="E139" s="421">
        <v>8200</v>
      </c>
      <c r="F139" s="421">
        <v>9800</v>
      </c>
      <c r="G139" s="421">
        <v>8308</v>
      </c>
      <c r="H139" s="423">
        <v>8750</v>
      </c>
    </row>
    <row r="140" spans="1:8" x14ac:dyDescent="0.2">
      <c r="A140" s="205"/>
      <c r="B140" s="206" t="s">
        <v>378</v>
      </c>
      <c r="C140" s="439" t="s">
        <v>433</v>
      </c>
      <c r="D140" s="421">
        <v>19295</v>
      </c>
      <c r="E140" s="421">
        <v>18257</v>
      </c>
      <c r="F140" s="421">
        <v>18996</v>
      </c>
      <c r="G140" s="421">
        <v>18846</v>
      </c>
      <c r="H140" s="423">
        <v>19251</v>
      </c>
    </row>
    <row r="141" spans="1:8" x14ac:dyDescent="0.2">
      <c r="A141" s="205"/>
      <c r="B141" s="207" t="s">
        <v>87</v>
      </c>
      <c r="C141" s="440">
        <v>138418</v>
      </c>
      <c r="D141" s="424">
        <v>145051</v>
      </c>
      <c r="E141" s="424">
        <v>134924</v>
      </c>
      <c r="F141" s="424">
        <v>130434</v>
      </c>
      <c r="G141" s="424">
        <v>122947</v>
      </c>
      <c r="H141" s="423">
        <v>132570</v>
      </c>
    </row>
    <row r="142" spans="1:8" x14ac:dyDescent="0.2">
      <c r="A142" s="204" t="s">
        <v>38</v>
      </c>
      <c r="B142" s="211" t="s">
        <v>380</v>
      </c>
      <c r="C142" s="439" t="s">
        <v>433</v>
      </c>
      <c r="D142" s="439" t="s">
        <v>433</v>
      </c>
      <c r="E142" s="439" t="s">
        <v>433</v>
      </c>
      <c r="F142" s="439" t="s">
        <v>433</v>
      </c>
      <c r="G142" s="439" t="s">
        <v>433</v>
      </c>
      <c r="H142" s="428">
        <v>30000</v>
      </c>
    </row>
    <row r="143" spans="1:8" x14ac:dyDescent="0.2">
      <c r="A143" s="210"/>
      <c r="B143" s="209" t="s">
        <v>381</v>
      </c>
      <c r="C143" s="439" t="s">
        <v>433</v>
      </c>
      <c r="D143" s="439" t="s">
        <v>433</v>
      </c>
      <c r="E143" s="439" t="s">
        <v>433</v>
      </c>
      <c r="F143" s="431">
        <v>2600</v>
      </c>
      <c r="G143" s="421">
        <v>4100</v>
      </c>
      <c r="H143" s="423">
        <v>5877</v>
      </c>
    </row>
    <row r="144" spans="1:8" x14ac:dyDescent="0.2">
      <c r="A144" s="210"/>
      <c r="B144" s="209" t="s">
        <v>382</v>
      </c>
      <c r="C144" s="420">
        <v>4182</v>
      </c>
      <c r="D144" s="420">
        <v>4697</v>
      </c>
      <c r="E144" s="420">
        <v>6821</v>
      </c>
      <c r="F144" s="431">
        <v>3441</v>
      </c>
      <c r="G144" s="439" t="s">
        <v>433</v>
      </c>
      <c r="H144" s="423">
        <v>14489</v>
      </c>
    </row>
    <row r="145" spans="1:8" x14ac:dyDescent="0.2">
      <c r="A145" s="210"/>
      <c r="B145" s="209" t="s">
        <v>383</v>
      </c>
      <c r="C145" s="420">
        <v>57098</v>
      </c>
      <c r="D145" s="420">
        <v>68942</v>
      </c>
      <c r="E145" s="420">
        <v>60875</v>
      </c>
      <c r="F145" s="431">
        <v>56044</v>
      </c>
      <c r="G145" s="421">
        <v>50445</v>
      </c>
      <c r="H145" s="423">
        <v>46474</v>
      </c>
    </row>
    <row r="146" spans="1:8" x14ac:dyDescent="0.2">
      <c r="A146" s="210"/>
      <c r="B146" s="209" t="s">
        <v>492</v>
      </c>
      <c r="C146" s="420"/>
      <c r="D146" s="420">
        <v>115262</v>
      </c>
      <c r="E146" s="420">
        <v>74025</v>
      </c>
      <c r="F146" s="431">
        <v>82759</v>
      </c>
      <c r="G146" s="421">
        <v>95028</v>
      </c>
      <c r="H146" s="423">
        <v>111273</v>
      </c>
    </row>
    <row r="147" spans="1:8" x14ac:dyDescent="0.2">
      <c r="A147" s="210"/>
      <c r="B147" s="209" t="s">
        <v>86</v>
      </c>
      <c r="C147" s="420">
        <v>28970</v>
      </c>
      <c r="D147" s="431">
        <v>66541</v>
      </c>
      <c r="E147" s="431">
        <v>72838</v>
      </c>
      <c r="F147" s="431">
        <v>68764</v>
      </c>
      <c r="G147" s="421">
        <v>90000</v>
      </c>
      <c r="H147" s="423">
        <v>70220</v>
      </c>
    </row>
    <row r="148" spans="1:8" x14ac:dyDescent="0.2">
      <c r="A148" s="210"/>
      <c r="B148" s="209" t="s">
        <v>384</v>
      </c>
      <c r="C148" s="439" t="s">
        <v>433</v>
      </c>
      <c r="D148" s="439" t="s">
        <v>433</v>
      </c>
      <c r="E148" s="439" t="s">
        <v>433</v>
      </c>
      <c r="F148" s="439" t="s">
        <v>433</v>
      </c>
      <c r="G148" s="439" t="s">
        <v>433</v>
      </c>
      <c r="H148" s="423">
        <v>212456</v>
      </c>
    </row>
    <row r="149" spans="1:8" x14ac:dyDescent="0.2">
      <c r="A149" s="205"/>
      <c r="B149" s="206" t="s">
        <v>385</v>
      </c>
      <c r="C149" s="439" t="s">
        <v>433</v>
      </c>
      <c r="D149" s="439" t="s">
        <v>433</v>
      </c>
      <c r="E149" s="439" t="s">
        <v>433</v>
      </c>
      <c r="F149" s="420">
        <v>7500</v>
      </c>
      <c r="G149" s="439" t="s">
        <v>433</v>
      </c>
      <c r="H149" s="423">
        <v>5000</v>
      </c>
    </row>
    <row r="150" spans="1:8" x14ac:dyDescent="0.2">
      <c r="A150" s="205"/>
      <c r="B150" s="206" t="s">
        <v>250</v>
      </c>
      <c r="C150" s="439" t="s">
        <v>433</v>
      </c>
      <c r="D150" s="439" t="s">
        <v>433</v>
      </c>
      <c r="E150" s="421">
        <v>5000</v>
      </c>
      <c r="F150" s="421">
        <v>6500</v>
      </c>
      <c r="G150" s="421">
        <v>8000</v>
      </c>
      <c r="H150" s="423">
        <v>7000</v>
      </c>
    </row>
    <row r="151" spans="1:8" x14ac:dyDescent="0.2">
      <c r="A151" s="205"/>
      <c r="B151" s="207" t="s">
        <v>386</v>
      </c>
      <c r="C151" s="439" t="s">
        <v>433</v>
      </c>
      <c r="D151" s="439" t="s">
        <v>433</v>
      </c>
      <c r="E151" s="420">
        <v>40000</v>
      </c>
      <c r="F151" s="420">
        <v>47500</v>
      </c>
      <c r="G151" s="424">
        <v>71700</v>
      </c>
      <c r="H151" s="423">
        <v>80000</v>
      </c>
    </row>
    <row r="152" spans="1:8" x14ac:dyDescent="0.2">
      <c r="A152" s="204" t="s">
        <v>37</v>
      </c>
      <c r="B152" s="208" t="s">
        <v>85</v>
      </c>
      <c r="C152" s="425">
        <v>1153</v>
      </c>
      <c r="D152" s="426">
        <v>1379</v>
      </c>
      <c r="E152" s="426">
        <v>1421</v>
      </c>
      <c r="F152" s="426">
        <v>2167</v>
      </c>
      <c r="G152" s="426">
        <v>1927</v>
      </c>
      <c r="H152" s="428">
        <v>2745</v>
      </c>
    </row>
    <row r="153" spans="1:8" x14ac:dyDescent="0.2">
      <c r="A153" s="205"/>
      <c r="B153" s="206" t="s">
        <v>387</v>
      </c>
      <c r="C153" s="420">
        <v>230615</v>
      </c>
      <c r="D153" s="420">
        <v>193389</v>
      </c>
      <c r="E153" s="420">
        <v>204534</v>
      </c>
      <c r="F153" s="421">
        <v>192241</v>
      </c>
      <c r="G153" s="421">
        <v>177162</v>
      </c>
      <c r="H153" s="423">
        <v>162435</v>
      </c>
    </row>
    <row r="154" spans="1:8" x14ac:dyDescent="0.2">
      <c r="A154" s="205"/>
      <c r="B154" s="206" t="s">
        <v>84</v>
      </c>
      <c r="C154" s="420">
        <v>67501</v>
      </c>
      <c r="D154" s="420">
        <v>58422</v>
      </c>
      <c r="E154" s="420">
        <v>66559</v>
      </c>
      <c r="F154" s="421">
        <v>70905</v>
      </c>
      <c r="G154" s="421">
        <v>63237</v>
      </c>
      <c r="H154" s="423">
        <v>64837</v>
      </c>
    </row>
    <row r="155" spans="1:8" x14ac:dyDescent="0.2">
      <c r="A155" s="205"/>
      <c r="B155" s="206" t="s">
        <v>83</v>
      </c>
      <c r="C155" s="420">
        <v>18114</v>
      </c>
      <c r="D155" s="420">
        <v>20305</v>
      </c>
      <c r="E155" s="420">
        <v>20113</v>
      </c>
      <c r="F155" s="421">
        <v>20739</v>
      </c>
      <c r="G155" s="421">
        <v>16605</v>
      </c>
      <c r="H155" s="423">
        <v>17022</v>
      </c>
    </row>
    <row r="156" spans="1:8" x14ac:dyDescent="0.2">
      <c r="A156" s="205"/>
      <c r="B156" s="206" t="s">
        <v>194</v>
      </c>
      <c r="C156" s="420">
        <v>1969</v>
      </c>
      <c r="D156" s="420">
        <v>1421</v>
      </c>
      <c r="E156" s="420">
        <v>2106</v>
      </c>
      <c r="F156" s="421">
        <v>2360</v>
      </c>
      <c r="G156" s="421">
        <v>2911</v>
      </c>
      <c r="H156" s="423">
        <v>5475</v>
      </c>
    </row>
    <row r="157" spans="1:8" x14ac:dyDescent="0.2">
      <c r="A157" s="205"/>
      <c r="B157" s="206" t="s">
        <v>388</v>
      </c>
      <c r="C157" s="429">
        <v>5000</v>
      </c>
      <c r="D157" s="421">
        <v>24500</v>
      </c>
      <c r="E157" s="421">
        <v>5500</v>
      </c>
      <c r="F157" s="421">
        <v>8000</v>
      </c>
      <c r="G157" s="439" t="s">
        <v>433</v>
      </c>
      <c r="H157" s="423">
        <v>6000</v>
      </c>
    </row>
    <row r="158" spans="1:8" x14ac:dyDescent="0.2">
      <c r="A158" s="205"/>
      <c r="B158" s="206" t="s">
        <v>251</v>
      </c>
      <c r="C158" s="429">
        <v>5063</v>
      </c>
      <c r="D158" s="421">
        <v>4489</v>
      </c>
      <c r="E158" s="421">
        <v>3725</v>
      </c>
      <c r="F158" s="421">
        <v>3619</v>
      </c>
      <c r="G158" s="421">
        <v>3824</v>
      </c>
      <c r="H158" s="423">
        <v>4927</v>
      </c>
    </row>
    <row r="159" spans="1:8" x14ac:dyDescent="0.2">
      <c r="A159" s="205"/>
      <c r="B159" s="206" t="s">
        <v>193</v>
      </c>
      <c r="C159" s="429">
        <v>29348</v>
      </c>
      <c r="D159" s="421">
        <v>34766</v>
      </c>
      <c r="E159" s="421">
        <v>24729</v>
      </c>
      <c r="F159" s="421">
        <v>34972</v>
      </c>
      <c r="G159" s="421">
        <v>26111</v>
      </c>
      <c r="H159" s="423">
        <v>28900</v>
      </c>
    </row>
    <row r="160" spans="1:8" x14ac:dyDescent="0.2">
      <c r="A160" s="205"/>
      <c r="B160" s="209" t="s">
        <v>389</v>
      </c>
      <c r="C160" s="439" t="s">
        <v>433</v>
      </c>
      <c r="D160" s="439" t="s">
        <v>433</v>
      </c>
      <c r="E160" s="439" t="s">
        <v>433</v>
      </c>
      <c r="F160" s="439" t="s">
        <v>433</v>
      </c>
      <c r="G160" s="421">
        <v>170000</v>
      </c>
      <c r="H160" s="423">
        <v>170000</v>
      </c>
    </row>
    <row r="161" spans="1:8" x14ac:dyDescent="0.2">
      <c r="A161" s="205"/>
      <c r="B161" s="206" t="s">
        <v>252</v>
      </c>
      <c r="C161" s="439" t="s">
        <v>433</v>
      </c>
      <c r="D161" s="439" t="s">
        <v>433</v>
      </c>
      <c r="E161" s="439" t="s">
        <v>433</v>
      </c>
      <c r="F161" s="439" t="s">
        <v>433</v>
      </c>
      <c r="G161" s="421">
        <v>1536</v>
      </c>
      <c r="H161" s="423">
        <v>4282</v>
      </c>
    </row>
    <row r="162" spans="1:8" x14ac:dyDescent="0.25">
      <c r="A162" s="212"/>
      <c r="B162" s="206" t="s">
        <v>390</v>
      </c>
      <c r="C162" s="439" t="s">
        <v>433</v>
      </c>
      <c r="D162" s="439" t="s">
        <v>433</v>
      </c>
      <c r="E162" s="439" t="s">
        <v>433</v>
      </c>
      <c r="F162" s="420">
        <v>12338</v>
      </c>
      <c r="G162" s="439" t="s">
        <v>433</v>
      </c>
      <c r="H162" s="435">
        <v>24000</v>
      </c>
    </row>
    <row r="163" spans="1:8" x14ac:dyDescent="0.25">
      <c r="A163" s="212"/>
      <c r="B163" s="206" t="s">
        <v>391</v>
      </c>
      <c r="C163" s="439" t="s">
        <v>433</v>
      </c>
      <c r="D163" s="439" t="s">
        <v>433</v>
      </c>
      <c r="E163" s="439" t="s">
        <v>433</v>
      </c>
      <c r="F163" s="439" t="s">
        <v>433</v>
      </c>
      <c r="G163" s="439" t="s">
        <v>433</v>
      </c>
      <c r="H163" s="435">
        <v>618</v>
      </c>
    </row>
    <row r="164" spans="1:8" x14ac:dyDescent="0.25">
      <c r="A164" s="212"/>
      <c r="B164" s="206" t="s">
        <v>392</v>
      </c>
      <c r="C164" s="439" t="s">
        <v>433</v>
      </c>
      <c r="D164" s="439" t="s">
        <v>433</v>
      </c>
      <c r="E164" s="439" t="s">
        <v>433</v>
      </c>
      <c r="F164" s="439" t="s">
        <v>433</v>
      </c>
      <c r="G164" s="429">
        <v>7888</v>
      </c>
      <c r="H164" s="435">
        <v>6942</v>
      </c>
    </row>
    <row r="165" spans="1:8" x14ac:dyDescent="0.25">
      <c r="A165" s="212"/>
      <c r="B165" s="207" t="s">
        <v>393</v>
      </c>
      <c r="C165" s="432">
        <v>3810</v>
      </c>
      <c r="D165" s="433">
        <v>3900</v>
      </c>
      <c r="E165" s="433">
        <v>4100</v>
      </c>
      <c r="F165" s="433">
        <v>4500</v>
      </c>
      <c r="G165" s="436">
        <v>5850</v>
      </c>
      <c r="H165" s="437">
        <v>6967</v>
      </c>
    </row>
    <row r="166" spans="1:8" x14ac:dyDescent="0.2">
      <c r="A166" s="204" t="s">
        <v>27</v>
      </c>
      <c r="B166" s="211" t="s">
        <v>253</v>
      </c>
      <c r="C166" s="439" t="s">
        <v>433</v>
      </c>
      <c r="D166" s="439" t="s">
        <v>433</v>
      </c>
      <c r="E166" s="420">
        <v>2800</v>
      </c>
      <c r="F166" s="420">
        <v>3000</v>
      </c>
      <c r="G166" s="426">
        <v>3000</v>
      </c>
      <c r="H166" s="428">
        <v>3600</v>
      </c>
    </row>
    <row r="167" spans="1:8" x14ac:dyDescent="0.2">
      <c r="A167" s="210"/>
      <c r="B167" s="209" t="s">
        <v>394</v>
      </c>
      <c r="C167" s="439" t="s">
        <v>433</v>
      </c>
      <c r="D167" s="439" t="s">
        <v>433</v>
      </c>
      <c r="E167" s="439" t="s">
        <v>433</v>
      </c>
      <c r="F167" s="439" t="s">
        <v>433</v>
      </c>
      <c r="G167" s="439" t="s">
        <v>433</v>
      </c>
      <c r="H167" s="423">
        <v>8000</v>
      </c>
    </row>
    <row r="168" spans="1:8" x14ac:dyDescent="0.2">
      <c r="A168" s="210"/>
      <c r="B168" s="209" t="s">
        <v>395</v>
      </c>
      <c r="C168" s="439" t="s">
        <v>433</v>
      </c>
      <c r="D168" s="439" t="s">
        <v>433</v>
      </c>
      <c r="E168" s="439" t="s">
        <v>433</v>
      </c>
      <c r="F168" s="439" t="s">
        <v>433</v>
      </c>
      <c r="G168" s="439" t="s">
        <v>433</v>
      </c>
      <c r="H168" s="423">
        <v>192354</v>
      </c>
    </row>
    <row r="169" spans="1:8" x14ac:dyDescent="0.2">
      <c r="A169" s="210"/>
      <c r="B169" s="209" t="s">
        <v>396</v>
      </c>
      <c r="C169" s="439" t="s">
        <v>433</v>
      </c>
      <c r="D169" s="439" t="s">
        <v>433</v>
      </c>
      <c r="E169" s="439" t="s">
        <v>433</v>
      </c>
      <c r="F169" s="439" t="s">
        <v>433</v>
      </c>
      <c r="G169" s="421">
        <v>250</v>
      </c>
      <c r="H169" s="423">
        <v>380</v>
      </c>
    </row>
    <row r="170" spans="1:8" x14ac:dyDescent="0.2">
      <c r="A170" s="210"/>
      <c r="B170" s="209" t="s">
        <v>397</v>
      </c>
      <c r="C170" s="439" t="s">
        <v>433</v>
      </c>
      <c r="D170" s="439" t="s">
        <v>433</v>
      </c>
      <c r="E170" s="439" t="s">
        <v>433</v>
      </c>
      <c r="F170" s="439" t="s">
        <v>433</v>
      </c>
      <c r="G170" s="439" t="s">
        <v>433</v>
      </c>
      <c r="H170" s="423">
        <v>14184</v>
      </c>
    </row>
    <row r="171" spans="1:8" x14ac:dyDescent="0.2">
      <c r="A171" s="210"/>
      <c r="B171" s="209" t="s">
        <v>82</v>
      </c>
      <c r="C171" s="420">
        <v>500</v>
      </c>
      <c r="D171" s="420">
        <v>477</v>
      </c>
      <c r="E171" s="439" t="s">
        <v>433</v>
      </c>
      <c r="F171" s="420">
        <v>950</v>
      </c>
      <c r="G171" s="421">
        <v>621</v>
      </c>
      <c r="H171" s="423">
        <v>792</v>
      </c>
    </row>
    <row r="172" spans="1:8" x14ac:dyDescent="0.2">
      <c r="A172" s="210"/>
      <c r="B172" s="209" t="s">
        <v>398</v>
      </c>
      <c r="C172" s="439" t="s">
        <v>433</v>
      </c>
      <c r="D172" s="439" t="s">
        <v>433</v>
      </c>
      <c r="E172" s="439" t="s">
        <v>433</v>
      </c>
      <c r="F172" s="439" t="s">
        <v>433</v>
      </c>
      <c r="G172" s="439" t="s">
        <v>433</v>
      </c>
      <c r="H172" s="423">
        <v>2000</v>
      </c>
    </row>
    <row r="173" spans="1:8" x14ac:dyDescent="0.2">
      <c r="A173" s="210"/>
      <c r="B173" s="209" t="s">
        <v>399</v>
      </c>
      <c r="C173" s="439" t="s">
        <v>433</v>
      </c>
      <c r="D173" s="439" t="s">
        <v>433</v>
      </c>
      <c r="E173" s="439" t="s">
        <v>433</v>
      </c>
      <c r="F173" s="439" t="s">
        <v>433</v>
      </c>
      <c r="G173" s="439" t="s">
        <v>433</v>
      </c>
      <c r="H173" s="423">
        <v>44900</v>
      </c>
    </row>
    <row r="174" spans="1:8" x14ac:dyDescent="0.2">
      <c r="A174" s="210"/>
      <c r="B174" s="209" t="s">
        <v>400</v>
      </c>
      <c r="C174" s="439" t="s">
        <v>433</v>
      </c>
      <c r="D174" s="439" t="s">
        <v>433</v>
      </c>
      <c r="E174" s="439" t="s">
        <v>433</v>
      </c>
      <c r="F174" s="439" t="s">
        <v>433</v>
      </c>
      <c r="G174" s="439" t="s">
        <v>433</v>
      </c>
      <c r="H174" s="423">
        <v>6620</v>
      </c>
    </row>
    <row r="175" spans="1:8" x14ac:dyDescent="0.2">
      <c r="A175" s="210"/>
      <c r="B175" s="209" t="s">
        <v>401</v>
      </c>
      <c r="C175" s="439" t="s">
        <v>433</v>
      </c>
      <c r="D175" s="439" t="s">
        <v>433</v>
      </c>
      <c r="E175" s="420">
        <v>89</v>
      </c>
      <c r="F175" s="439" t="s">
        <v>433</v>
      </c>
      <c r="G175" s="421">
        <v>750</v>
      </c>
      <c r="H175" s="423">
        <v>350</v>
      </c>
    </row>
    <row r="176" spans="1:8" x14ac:dyDescent="0.2">
      <c r="A176" s="205"/>
      <c r="B176" s="206" t="s">
        <v>81</v>
      </c>
      <c r="C176" s="429">
        <v>125000</v>
      </c>
      <c r="D176" s="421">
        <v>142426</v>
      </c>
      <c r="E176" s="421">
        <v>224060</v>
      </c>
      <c r="F176" s="421">
        <v>331670</v>
      </c>
      <c r="G176" s="421">
        <v>291070</v>
      </c>
      <c r="H176" s="423">
        <v>163577</v>
      </c>
    </row>
    <row r="177" spans="1:8" x14ac:dyDescent="0.2">
      <c r="A177" s="210"/>
      <c r="B177" s="209" t="s">
        <v>402</v>
      </c>
      <c r="C177" s="439" t="s">
        <v>433</v>
      </c>
      <c r="D177" s="439" t="s">
        <v>433</v>
      </c>
      <c r="E177" s="439" t="s">
        <v>433</v>
      </c>
      <c r="F177" s="439" t="s">
        <v>433</v>
      </c>
      <c r="G177" s="439" t="s">
        <v>433</v>
      </c>
      <c r="H177" s="423">
        <v>1054</v>
      </c>
    </row>
    <row r="178" spans="1:8" x14ac:dyDescent="0.2">
      <c r="A178" s="210"/>
      <c r="B178" s="209" t="s">
        <v>403</v>
      </c>
      <c r="C178" s="439" t="s">
        <v>433</v>
      </c>
      <c r="D178" s="439" t="s">
        <v>433</v>
      </c>
      <c r="E178" s="439" t="s">
        <v>433</v>
      </c>
      <c r="F178" s="439" t="s">
        <v>433</v>
      </c>
      <c r="G178" s="439" t="s">
        <v>433</v>
      </c>
      <c r="H178" s="423">
        <v>800</v>
      </c>
    </row>
    <row r="179" spans="1:8" x14ac:dyDescent="0.2">
      <c r="A179" s="210"/>
      <c r="B179" s="209" t="s">
        <v>254</v>
      </c>
      <c r="C179" s="420">
        <v>6000</v>
      </c>
      <c r="D179" s="420"/>
      <c r="E179" s="420">
        <v>4000</v>
      </c>
      <c r="F179" s="420">
        <v>3150</v>
      </c>
      <c r="G179" s="421">
        <v>2976</v>
      </c>
      <c r="H179" s="423">
        <v>4150</v>
      </c>
    </row>
    <row r="180" spans="1:8" x14ac:dyDescent="0.2">
      <c r="A180" s="210"/>
      <c r="B180" s="209" t="s">
        <v>404</v>
      </c>
      <c r="C180" s="439" t="s">
        <v>433</v>
      </c>
      <c r="D180" s="439" t="s">
        <v>433</v>
      </c>
      <c r="E180" s="439" t="s">
        <v>433</v>
      </c>
      <c r="F180" s="439" t="s">
        <v>433</v>
      </c>
      <c r="G180" s="439" t="s">
        <v>433</v>
      </c>
      <c r="H180" s="423">
        <v>11350</v>
      </c>
    </row>
    <row r="181" spans="1:8" x14ac:dyDescent="0.2">
      <c r="A181" s="210"/>
      <c r="B181" s="209" t="s">
        <v>405</v>
      </c>
      <c r="C181" s="439" t="s">
        <v>433</v>
      </c>
      <c r="D181" s="439" t="s">
        <v>433</v>
      </c>
      <c r="E181" s="439" t="s">
        <v>433</v>
      </c>
      <c r="F181" s="439" t="s">
        <v>433</v>
      </c>
      <c r="G181" s="439" t="s">
        <v>433</v>
      </c>
      <c r="H181" s="423">
        <v>3000</v>
      </c>
    </row>
    <row r="182" spans="1:8" x14ac:dyDescent="0.2">
      <c r="A182" s="210"/>
      <c r="B182" s="209" t="s">
        <v>406</v>
      </c>
      <c r="C182" s="439" t="s">
        <v>433</v>
      </c>
      <c r="D182" s="439" t="s">
        <v>433</v>
      </c>
      <c r="E182" s="439" t="s">
        <v>433</v>
      </c>
      <c r="F182" s="439" t="s">
        <v>433</v>
      </c>
      <c r="G182" s="439" t="s">
        <v>433</v>
      </c>
      <c r="H182" s="423">
        <v>104800</v>
      </c>
    </row>
    <row r="183" spans="1:8" x14ac:dyDescent="0.2">
      <c r="A183" s="210"/>
      <c r="B183" s="209" t="s">
        <v>407</v>
      </c>
      <c r="C183" s="439" t="s">
        <v>433</v>
      </c>
      <c r="D183" s="439" t="s">
        <v>433</v>
      </c>
      <c r="E183" s="439" t="s">
        <v>433</v>
      </c>
      <c r="F183" s="439" t="s">
        <v>433</v>
      </c>
      <c r="G183" s="439" t="s">
        <v>433</v>
      </c>
      <c r="H183" s="423">
        <v>48039</v>
      </c>
    </row>
    <row r="184" spans="1:8" x14ac:dyDescent="0.2">
      <c r="A184" s="210"/>
      <c r="B184" s="209" t="s">
        <v>408</v>
      </c>
      <c r="C184" s="439" t="s">
        <v>433</v>
      </c>
      <c r="D184" s="439" t="s">
        <v>433</v>
      </c>
      <c r="E184" s="439" t="s">
        <v>433</v>
      </c>
      <c r="F184" s="439" t="s">
        <v>433</v>
      </c>
      <c r="G184" s="439" t="s">
        <v>433</v>
      </c>
      <c r="H184" s="423">
        <v>2000</v>
      </c>
    </row>
    <row r="185" spans="1:8" x14ac:dyDescent="0.2">
      <c r="A185" s="210"/>
      <c r="B185" s="209" t="s">
        <v>409</v>
      </c>
      <c r="C185" s="439" t="s">
        <v>433</v>
      </c>
      <c r="D185" s="439" t="s">
        <v>433</v>
      </c>
      <c r="E185" s="439" t="s">
        <v>433</v>
      </c>
      <c r="F185" s="439" t="s">
        <v>433</v>
      </c>
      <c r="G185" s="439" t="s">
        <v>433</v>
      </c>
      <c r="H185" s="423">
        <v>34077</v>
      </c>
    </row>
    <row r="186" spans="1:8" x14ac:dyDescent="0.2">
      <c r="A186" s="210"/>
      <c r="B186" s="209" t="s">
        <v>410</v>
      </c>
      <c r="C186" s="439" t="s">
        <v>433</v>
      </c>
      <c r="D186" s="439" t="s">
        <v>433</v>
      </c>
      <c r="E186" s="439" t="s">
        <v>433</v>
      </c>
      <c r="F186" s="439" t="s">
        <v>433</v>
      </c>
      <c r="G186" s="439" t="s">
        <v>433</v>
      </c>
      <c r="H186" s="423">
        <v>12974</v>
      </c>
    </row>
    <row r="187" spans="1:8" x14ac:dyDescent="0.2">
      <c r="A187" s="210"/>
      <c r="B187" s="209" t="s">
        <v>411</v>
      </c>
      <c r="C187" s="420">
        <v>21000</v>
      </c>
      <c r="D187" s="420">
        <v>22000</v>
      </c>
      <c r="E187" s="420">
        <v>23450</v>
      </c>
      <c r="F187" s="420">
        <v>18330</v>
      </c>
      <c r="G187" s="421"/>
      <c r="H187" s="423">
        <v>26666</v>
      </c>
    </row>
    <row r="188" spans="1:8" x14ac:dyDescent="0.2">
      <c r="A188" s="210"/>
      <c r="B188" s="209" t="s">
        <v>412</v>
      </c>
      <c r="C188" s="439" t="s">
        <v>433</v>
      </c>
      <c r="D188" s="439" t="s">
        <v>433</v>
      </c>
      <c r="E188" s="439" t="s">
        <v>433</v>
      </c>
      <c r="F188" s="439" t="s">
        <v>433</v>
      </c>
      <c r="G188" s="439" t="s">
        <v>433</v>
      </c>
      <c r="H188" s="423">
        <v>5000</v>
      </c>
    </row>
    <row r="189" spans="1:8" x14ac:dyDescent="0.2">
      <c r="A189" s="210"/>
      <c r="B189" s="209" t="s">
        <v>255</v>
      </c>
      <c r="C189" s="439" t="s">
        <v>433</v>
      </c>
      <c r="D189" s="420">
        <v>5800</v>
      </c>
      <c r="E189" s="420">
        <v>5000</v>
      </c>
      <c r="F189" s="439" t="s">
        <v>433</v>
      </c>
      <c r="G189" s="421">
        <v>3000</v>
      </c>
      <c r="H189" s="423">
        <v>2500</v>
      </c>
    </row>
    <row r="190" spans="1:8" x14ac:dyDescent="0.2">
      <c r="A190" s="205"/>
      <c r="B190" s="206" t="s">
        <v>413</v>
      </c>
      <c r="C190" s="439" t="s">
        <v>433</v>
      </c>
      <c r="D190" s="439" t="s">
        <v>433</v>
      </c>
      <c r="E190" s="439" t="s">
        <v>433</v>
      </c>
      <c r="F190" s="439" t="s">
        <v>433</v>
      </c>
      <c r="G190" s="439" t="s">
        <v>433</v>
      </c>
      <c r="H190" s="423">
        <v>450</v>
      </c>
    </row>
    <row r="191" spans="1:8" x14ac:dyDescent="0.2">
      <c r="A191" s="205"/>
      <c r="B191" s="206" t="s">
        <v>414</v>
      </c>
      <c r="C191" s="439" t="s">
        <v>433</v>
      </c>
      <c r="D191" s="439" t="s">
        <v>433</v>
      </c>
      <c r="E191" s="439" t="s">
        <v>433</v>
      </c>
      <c r="F191" s="439" t="s">
        <v>433</v>
      </c>
      <c r="G191" s="439" t="s">
        <v>433</v>
      </c>
      <c r="H191" s="423">
        <v>2000</v>
      </c>
    </row>
    <row r="192" spans="1:8" x14ac:dyDescent="0.2">
      <c r="A192" s="205"/>
      <c r="B192" s="206" t="s">
        <v>415</v>
      </c>
      <c r="C192" s="439" t="s">
        <v>433</v>
      </c>
      <c r="D192" s="439" t="s">
        <v>433</v>
      </c>
      <c r="E192" s="439" t="s">
        <v>433</v>
      </c>
      <c r="F192" s="439" t="s">
        <v>433</v>
      </c>
      <c r="G192" s="439" t="s">
        <v>433</v>
      </c>
      <c r="H192" s="423">
        <v>66000</v>
      </c>
    </row>
    <row r="193" spans="1:8" x14ac:dyDescent="0.2">
      <c r="A193" s="205"/>
      <c r="B193" s="206" t="s">
        <v>416</v>
      </c>
      <c r="C193" s="420">
        <v>10000</v>
      </c>
      <c r="D193" s="420">
        <v>10500</v>
      </c>
      <c r="E193" s="421">
        <v>12500</v>
      </c>
      <c r="F193" s="439" t="s">
        <v>433</v>
      </c>
      <c r="G193" s="421">
        <v>14000</v>
      </c>
      <c r="H193" s="423">
        <v>10000</v>
      </c>
    </row>
    <row r="194" spans="1:8" x14ac:dyDescent="0.2">
      <c r="A194" s="205"/>
      <c r="B194" s="206" t="s">
        <v>417</v>
      </c>
      <c r="C194" s="432">
        <v>1825</v>
      </c>
      <c r="D194" s="433">
        <v>1960</v>
      </c>
      <c r="E194" s="436">
        <v>2000</v>
      </c>
      <c r="F194" s="433">
        <v>1734</v>
      </c>
      <c r="G194" s="439" t="s">
        <v>433</v>
      </c>
      <c r="H194" s="423">
        <v>3545</v>
      </c>
    </row>
    <row r="195" spans="1:8" x14ac:dyDescent="0.2">
      <c r="A195" s="204" t="s">
        <v>36</v>
      </c>
      <c r="B195" s="208" t="s">
        <v>418</v>
      </c>
      <c r="C195" s="439" t="s">
        <v>433</v>
      </c>
      <c r="D195" s="439" t="s">
        <v>433</v>
      </c>
      <c r="E195" s="439" t="s">
        <v>433</v>
      </c>
      <c r="F195" s="439" t="s">
        <v>433</v>
      </c>
      <c r="G195" s="426">
        <v>3600</v>
      </c>
      <c r="H195" s="428">
        <v>4732</v>
      </c>
    </row>
    <row r="196" spans="1:8" x14ac:dyDescent="0.2">
      <c r="A196" s="205"/>
      <c r="B196" s="206" t="s">
        <v>419</v>
      </c>
      <c r="C196" s="429">
        <v>125337</v>
      </c>
      <c r="D196" s="420">
        <v>160092</v>
      </c>
      <c r="E196" s="429">
        <v>136065</v>
      </c>
      <c r="F196" s="429">
        <v>129220</v>
      </c>
      <c r="G196" s="421">
        <v>134747</v>
      </c>
      <c r="H196" s="423">
        <v>137444</v>
      </c>
    </row>
    <row r="197" spans="1:8" x14ac:dyDescent="0.2">
      <c r="A197" s="205"/>
      <c r="B197" s="206" t="s">
        <v>420</v>
      </c>
      <c r="C197" s="439" t="s">
        <v>433</v>
      </c>
      <c r="D197" s="439" t="s">
        <v>433</v>
      </c>
      <c r="E197" s="421">
        <v>50000</v>
      </c>
      <c r="F197" s="421">
        <v>60000</v>
      </c>
      <c r="G197" s="439" t="s">
        <v>433</v>
      </c>
      <c r="H197" s="423">
        <v>60000</v>
      </c>
    </row>
    <row r="198" spans="1:8" x14ac:dyDescent="0.2">
      <c r="A198" s="205"/>
      <c r="B198" s="206" t="s">
        <v>421</v>
      </c>
      <c r="C198" s="429"/>
      <c r="D198" s="421">
        <v>31331</v>
      </c>
      <c r="E198" s="421">
        <v>32715</v>
      </c>
      <c r="F198" s="421">
        <v>22879</v>
      </c>
      <c r="G198" s="421">
        <v>23957</v>
      </c>
      <c r="H198" s="423">
        <v>46223</v>
      </c>
    </row>
    <row r="199" spans="1:8" x14ac:dyDescent="0.2">
      <c r="A199" s="205"/>
      <c r="B199" s="206" t="s">
        <v>422</v>
      </c>
      <c r="C199" s="429">
        <v>7245</v>
      </c>
      <c r="D199" s="421">
        <v>9033</v>
      </c>
      <c r="E199" s="421">
        <v>8507</v>
      </c>
      <c r="F199" s="421">
        <v>7815</v>
      </c>
      <c r="G199" s="421">
        <v>7316</v>
      </c>
      <c r="H199" s="423">
        <v>10956</v>
      </c>
    </row>
    <row r="200" spans="1:8" x14ac:dyDescent="0.2">
      <c r="A200" s="205"/>
      <c r="B200" s="206" t="s">
        <v>256</v>
      </c>
      <c r="C200" s="429">
        <v>10526</v>
      </c>
      <c r="D200" s="421">
        <v>12177</v>
      </c>
      <c r="E200" s="421">
        <v>38100</v>
      </c>
      <c r="F200" s="421">
        <v>30110</v>
      </c>
      <c r="G200" s="421">
        <v>23884</v>
      </c>
      <c r="H200" s="423">
        <v>16178</v>
      </c>
    </row>
    <row r="201" spans="1:8" x14ac:dyDescent="0.2">
      <c r="A201" s="205"/>
      <c r="B201" s="206" t="s">
        <v>423</v>
      </c>
      <c r="C201" s="439" t="s">
        <v>433</v>
      </c>
      <c r="D201" s="439" t="s">
        <v>433</v>
      </c>
      <c r="E201" s="439" t="s">
        <v>433</v>
      </c>
      <c r="F201" s="439" t="s">
        <v>433</v>
      </c>
      <c r="G201" s="439" t="s">
        <v>433</v>
      </c>
      <c r="H201" s="423">
        <v>4500</v>
      </c>
    </row>
    <row r="202" spans="1:8" x14ac:dyDescent="0.2">
      <c r="A202" s="205"/>
      <c r="B202" s="206" t="s">
        <v>424</v>
      </c>
      <c r="C202" s="420">
        <v>3474</v>
      </c>
      <c r="D202" s="421">
        <v>3642</v>
      </c>
      <c r="E202" s="421">
        <v>3642</v>
      </c>
      <c r="F202" s="421">
        <v>3613</v>
      </c>
      <c r="G202" s="439" t="s">
        <v>433</v>
      </c>
      <c r="H202" s="423">
        <v>2443</v>
      </c>
    </row>
    <row r="203" spans="1:8" x14ac:dyDescent="0.2">
      <c r="A203" s="205"/>
      <c r="B203" s="206" t="s">
        <v>257</v>
      </c>
      <c r="C203" s="429">
        <v>81640</v>
      </c>
      <c r="D203" s="421">
        <v>85794</v>
      </c>
      <c r="E203" s="421">
        <v>114586</v>
      </c>
      <c r="F203" s="421">
        <v>94838</v>
      </c>
      <c r="G203" s="421">
        <v>122279</v>
      </c>
      <c r="H203" s="423">
        <v>124298</v>
      </c>
    </row>
    <row r="204" spans="1:8" x14ac:dyDescent="0.2">
      <c r="A204" s="205"/>
      <c r="B204" s="206" t="s">
        <v>425</v>
      </c>
      <c r="C204" s="439" t="s">
        <v>433</v>
      </c>
      <c r="D204" s="439" t="s">
        <v>433</v>
      </c>
      <c r="E204" s="439" t="s">
        <v>433</v>
      </c>
      <c r="F204" s="420">
        <v>10</v>
      </c>
      <c r="G204" s="421">
        <v>80</v>
      </c>
      <c r="H204" s="423">
        <v>300</v>
      </c>
    </row>
    <row r="205" spans="1:8" x14ac:dyDescent="0.2">
      <c r="A205" s="205"/>
      <c r="B205" s="206" t="s">
        <v>80</v>
      </c>
      <c r="C205" s="420">
        <v>778</v>
      </c>
      <c r="D205" s="439" t="s">
        <v>433</v>
      </c>
      <c r="E205" s="429">
        <v>3011</v>
      </c>
      <c r="F205" s="420">
        <v>3464</v>
      </c>
      <c r="G205" s="421">
        <v>2755</v>
      </c>
      <c r="H205" s="423">
        <v>3628</v>
      </c>
    </row>
    <row r="206" spans="1:8" x14ac:dyDescent="0.2">
      <c r="A206" s="205"/>
      <c r="B206" s="206" t="s">
        <v>426</v>
      </c>
      <c r="C206" s="429">
        <v>35591</v>
      </c>
      <c r="D206" s="420">
        <v>34719</v>
      </c>
      <c r="E206" s="421">
        <v>34251</v>
      </c>
      <c r="F206" s="421">
        <v>34889</v>
      </c>
      <c r="G206" s="421">
        <v>34762</v>
      </c>
      <c r="H206" s="423">
        <v>33177</v>
      </c>
    </row>
    <row r="207" spans="1:8" x14ac:dyDescent="0.2">
      <c r="A207" s="205"/>
      <c r="B207" s="206" t="s">
        <v>79</v>
      </c>
      <c r="C207" s="420">
        <v>250000</v>
      </c>
      <c r="D207" s="421">
        <v>200000</v>
      </c>
      <c r="E207" s="421">
        <v>202000</v>
      </c>
      <c r="F207" s="421">
        <v>198800</v>
      </c>
      <c r="G207" s="421">
        <v>107900</v>
      </c>
      <c r="H207" s="423">
        <v>123600</v>
      </c>
    </row>
    <row r="208" spans="1:8" x14ac:dyDescent="0.2">
      <c r="A208" s="205"/>
      <c r="B208" s="206" t="s">
        <v>427</v>
      </c>
      <c r="C208" s="439" t="s">
        <v>433</v>
      </c>
      <c r="D208" s="420">
        <v>51615</v>
      </c>
      <c r="E208" s="421">
        <v>52920</v>
      </c>
      <c r="F208" s="421">
        <v>58000</v>
      </c>
      <c r="G208" s="421">
        <v>70397</v>
      </c>
      <c r="H208" s="423">
        <v>79185</v>
      </c>
    </row>
    <row r="209" spans="1:8" x14ac:dyDescent="0.2">
      <c r="A209" s="205"/>
      <c r="B209" s="206" t="s">
        <v>428</v>
      </c>
      <c r="C209" s="439" t="s">
        <v>433</v>
      </c>
      <c r="D209" s="439" t="s">
        <v>433</v>
      </c>
      <c r="E209" s="439" t="s">
        <v>433</v>
      </c>
      <c r="F209" s="439" t="s">
        <v>433</v>
      </c>
      <c r="G209" s="439" t="s">
        <v>433</v>
      </c>
      <c r="H209" s="423">
        <v>2462</v>
      </c>
    </row>
    <row r="210" spans="1:8" x14ac:dyDescent="0.2">
      <c r="A210" s="205"/>
      <c r="B210" s="206" t="s">
        <v>431</v>
      </c>
      <c r="C210" s="439" t="s">
        <v>433</v>
      </c>
      <c r="D210" s="439" t="s">
        <v>433</v>
      </c>
      <c r="E210" s="439" t="s">
        <v>433</v>
      </c>
      <c r="F210" s="421">
        <v>311305</v>
      </c>
      <c r="G210" s="421">
        <v>361338</v>
      </c>
      <c r="H210" s="423">
        <v>387936</v>
      </c>
    </row>
    <row r="211" spans="1:8" x14ac:dyDescent="0.2">
      <c r="A211" s="205"/>
      <c r="B211" s="206" t="s">
        <v>195</v>
      </c>
      <c r="C211" s="420">
        <v>200</v>
      </c>
      <c r="D211" s="420">
        <v>200</v>
      </c>
      <c r="E211" s="421">
        <v>200</v>
      </c>
      <c r="F211" s="421">
        <v>200</v>
      </c>
      <c r="G211" s="421">
        <v>200</v>
      </c>
      <c r="H211" s="423">
        <v>200</v>
      </c>
    </row>
    <row r="212" spans="1:8" x14ac:dyDescent="0.2">
      <c r="A212" s="205"/>
      <c r="B212" s="206" t="s">
        <v>196</v>
      </c>
      <c r="C212" s="429">
        <v>89483</v>
      </c>
      <c r="D212" s="429">
        <v>91780</v>
      </c>
      <c r="E212" s="429">
        <v>97043</v>
      </c>
      <c r="F212" s="429">
        <v>101192</v>
      </c>
      <c r="G212" s="421">
        <v>103425</v>
      </c>
      <c r="H212" s="423">
        <v>103700</v>
      </c>
    </row>
    <row r="213" spans="1:8" x14ac:dyDescent="0.2">
      <c r="A213" s="205"/>
      <c r="B213" s="206" t="s">
        <v>429</v>
      </c>
      <c r="C213" s="439" t="s">
        <v>433</v>
      </c>
      <c r="D213" s="439" t="s">
        <v>433</v>
      </c>
      <c r="E213" s="439" t="s">
        <v>433</v>
      </c>
      <c r="F213" s="439" t="s">
        <v>433</v>
      </c>
      <c r="G213" s="439" t="s">
        <v>433</v>
      </c>
      <c r="H213" s="423">
        <v>1000</v>
      </c>
    </row>
    <row r="214" spans="1:8" x14ac:dyDescent="0.2">
      <c r="A214" s="213"/>
      <c r="B214" s="214" t="s">
        <v>430</v>
      </c>
      <c r="C214" s="433">
        <v>11360</v>
      </c>
      <c r="D214" s="433">
        <v>8885</v>
      </c>
      <c r="E214" s="438">
        <v>15411</v>
      </c>
      <c r="F214" s="438">
        <v>10617</v>
      </c>
      <c r="G214" s="424">
        <v>4611</v>
      </c>
      <c r="H214" s="434">
        <v>10026</v>
      </c>
    </row>
    <row r="215" spans="1:8" x14ac:dyDescent="0.25">
      <c r="A215"/>
      <c r="B215"/>
      <c r="C215"/>
      <c r="D215"/>
      <c r="E215"/>
      <c r="F215"/>
      <c r="G215"/>
      <c r="H215"/>
    </row>
    <row r="216" spans="1:8" x14ac:dyDescent="0.25">
      <c r="A216"/>
      <c r="B216"/>
      <c r="C216"/>
      <c r="D216"/>
      <c r="E216"/>
      <c r="F216"/>
      <c r="G216"/>
      <c r="H216"/>
    </row>
    <row r="217" spans="1:8" x14ac:dyDescent="0.25">
      <c r="A217" s="380" t="s">
        <v>449</v>
      </c>
      <c r="B217"/>
      <c r="C217"/>
      <c r="D217"/>
      <c r="E217"/>
      <c r="F217"/>
      <c r="G217"/>
      <c r="H217"/>
    </row>
    <row r="218" spans="1:8" x14ac:dyDescent="0.25">
      <c r="A218" s="479" t="s">
        <v>493</v>
      </c>
    </row>
    <row r="220" spans="1:8" x14ac:dyDescent="0.25">
      <c r="B220" s="2" t="s">
        <v>494</v>
      </c>
    </row>
  </sheetData>
  <hyperlinks>
    <hyperlink ref="A1" location="Contents!A1" display="Contents "/>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19" sqref="C19"/>
    </sheetView>
  </sheetViews>
  <sheetFormatPr defaultRowHeight="15" x14ac:dyDescent="0.2"/>
  <cols>
    <col min="1" max="1" width="12.28515625" style="1" customWidth="1"/>
    <col min="2" max="2" width="9.140625" style="1"/>
    <col min="3" max="3" width="15.85546875" style="1" customWidth="1"/>
    <col min="4" max="4" width="9.140625" style="1"/>
    <col min="5" max="5" width="15.5703125" style="1" customWidth="1"/>
    <col min="6" max="6" width="9.140625" style="1"/>
    <col min="7" max="7" width="13.28515625" style="1" customWidth="1"/>
    <col min="8" max="16384" width="9.140625" style="1"/>
  </cols>
  <sheetData>
    <row r="1" spans="1:14" x14ac:dyDescent="0.2">
      <c r="A1" s="26" t="s">
        <v>33</v>
      </c>
    </row>
    <row r="2" spans="1:14" ht="15.75" x14ac:dyDescent="0.25">
      <c r="A2" s="2" t="s">
        <v>497</v>
      </c>
    </row>
    <row r="3" spans="1:14" ht="16.5" thickBot="1" x14ac:dyDescent="0.3">
      <c r="A3" s="2"/>
    </row>
    <row r="4" spans="1:14" ht="15.75" x14ac:dyDescent="0.25">
      <c r="A4" s="96"/>
      <c r="B4" s="519" t="s">
        <v>31</v>
      </c>
      <c r="C4" s="520"/>
      <c r="D4" s="521" t="s">
        <v>115</v>
      </c>
      <c r="E4" s="520"/>
      <c r="F4" s="521" t="s">
        <v>50</v>
      </c>
      <c r="G4" s="520"/>
    </row>
    <row r="5" spans="1:14" ht="30.75" thickBot="1" x14ac:dyDescent="0.3">
      <c r="A5" s="95"/>
      <c r="B5" s="94" t="s">
        <v>114</v>
      </c>
      <c r="C5" s="480" t="s">
        <v>496</v>
      </c>
      <c r="D5" s="93" t="s">
        <v>114</v>
      </c>
      <c r="E5" s="480" t="s">
        <v>496</v>
      </c>
      <c r="F5" s="93" t="s">
        <v>114</v>
      </c>
      <c r="G5" s="480" t="s">
        <v>496</v>
      </c>
    </row>
    <row r="6" spans="1:14" ht="15.75" x14ac:dyDescent="0.25">
      <c r="A6" s="92">
        <v>2011</v>
      </c>
      <c r="B6" s="91">
        <v>32</v>
      </c>
      <c r="C6" s="89">
        <v>57660</v>
      </c>
      <c r="D6" s="90">
        <v>0</v>
      </c>
      <c r="E6" s="89">
        <v>0</v>
      </c>
      <c r="F6" s="90">
        <v>0</v>
      </c>
      <c r="G6" s="89">
        <v>0</v>
      </c>
    </row>
    <row r="7" spans="1:14" ht="15.75" x14ac:dyDescent="0.25">
      <c r="A7" s="92">
        <v>2012</v>
      </c>
      <c r="B7" s="91">
        <v>45</v>
      </c>
      <c r="C7" s="89">
        <v>70116</v>
      </c>
      <c r="D7" s="90">
        <v>8</v>
      </c>
      <c r="E7" s="89">
        <v>4789</v>
      </c>
      <c r="F7" s="90">
        <v>0</v>
      </c>
      <c r="G7" s="89">
        <v>0</v>
      </c>
    </row>
    <row r="8" spans="1:14" ht="15.75" x14ac:dyDescent="0.25">
      <c r="A8" s="92">
        <v>2013</v>
      </c>
      <c r="B8" s="91">
        <v>57</v>
      </c>
      <c r="C8" s="89">
        <v>102683</v>
      </c>
      <c r="D8" s="224">
        <v>5</v>
      </c>
      <c r="E8" s="89">
        <v>1757</v>
      </c>
      <c r="F8" s="224">
        <v>0</v>
      </c>
      <c r="G8" s="89">
        <v>0</v>
      </c>
    </row>
    <row r="9" spans="1:14" ht="15.75" x14ac:dyDescent="0.25">
      <c r="A9" s="92">
        <v>2014</v>
      </c>
      <c r="B9" s="91">
        <v>63</v>
      </c>
      <c r="C9" s="89">
        <v>115659</v>
      </c>
      <c r="D9" s="224">
        <v>5</v>
      </c>
      <c r="E9" s="89">
        <v>4044</v>
      </c>
      <c r="F9" s="224">
        <v>1</v>
      </c>
      <c r="G9" s="89">
        <v>450</v>
      </c>
    </row>
    <row r="10" spans="1:14" ht="15.75" x14ac:dyDescent="0.25">
      <c r="A10" s="416">
        <v>2015</v>
      </c>
      <c r="B10" s="91">
        <v>58</v>
      </c>
      <c r="C10" s="417">
        <v>116392</v>
      </c>
      <c r="D10" s="91">
        <v>6</v>
      </c>
      <c r="E10" s="89">
        <v>5373</v>
      </c>
      <c r="F10" s="224">
        <v>3</v>
      </c>
      <c r="G10" s="417">
        <v>1212</v>
      </c>
      <c r="H10" s="418"/>
    </row>
    <row r="11" spans="1:14" ht="16.5" thickBot="1" x14ac:dyDescent="0.3">
      <c r="A11" s="88">
        <v>2016</v>
      </c>
      <c r="B11" s="87">
        <v>81</v>
      </c>
      <c r="C11" s="85">
        <v>144002</v>
      </c>
      <c r="D11" s="86">
        <v>5</v>
      </c>
      <c r="E11" s="85">
        <v>5288</v>
      </c>
      <c r="F11" s="86">
        <v>7</v>
      </c>
      <c r="G11" s="85">
        <v>2227</v>
      </c>
    </row>
    <row r="12" spans="1:14" ht="15.75" x14ac:dyDescent="0.25">
      <c r="A12" s="2"/>
    </row>
    <row r="13" spans="1:14" x14ac:dyDescent="0.2">
      <c r="A13" s="488" t="s">
        <v>113</v>
      </c>
      <c r="B13" s="488"/>
      <c r="C13" s="488"/>
      <c r="D13" s="488"/>
      <c r="E13" s="488"/>
      <c r="F13" s="488"/>
      <c r="G13" s="488"/>
      <c r="H13" s="488"/>
      <c r="I13" s="488"/>
      <c r="J13" s="488"/>
      <c r="K13" s="488"/>
      <c r="L13" s="488"/>
      <c r="M13" s="488"/>
      <c r="N13" s="488"/>
    </row>
    <row r="14" spans="1:14" x14ac:dyDescent="0.2">
      <c r="A14" s="488"/>
      <c r="B14" s="488"/>
      <c r="C14" s="488"/>
      <c r="D14" s="488"/>
      <c r="E14" s="488"/>
      <c r="F14" s="488"/>
      <c r="G14" s="488"/>
      <c r="H14" s="488"/>
      <c r="I14" s="488"/>
      <c r="J14" s="488"/>
      <c r="K14" s="488"/>
      <c r="L14" s="488"/>
      <c r="M14" s="488"/>
      <c r="N14" s="488"/>
    </row>
    <row r="15" spans="1:14" x14ac:dyDescent="0.2">
      <c r="A15" s="3"/>
      <c r="B15" s="3"/>
      <c r="C15" s="3"/>
      <c r="D15" s="3"/>
      <c r="E15" s="3"/>
      <c r="F15" s="3"/>
      <c r="G15" s="3"/>
      <c r="H15" s="3"/>
      <c r="I15" s="3"/>
      <c r="J15" s="3"/>
      <c r="K15" s="3"/>
      <c r="L15" s="3"/>
      <c r="M15" s="3"/>
      <c r="N15" s="3"/>
    </row>
    <row r="16" spans="1:14" x14ac:dyDescent="0.2">
      <c r="A16" s="4" t="s">
        <v>449</v>
      </c>
      <c r="B16" s="3"/>
      <c r="C16" s="3"/>
      <c r="D16" s="3"/>
      <c r="E16" s="3"/>
      <c r="F16" s="3"/>
      <c r="G16" s="3"/>
      <c r="H16" s="3"/>
      <c r="I16" s="3"/>
      <c r="J16" s="3"/>
      <c r="K16" s="3"/>
      <c r="L16" s="3"/>
      <c r="M16" s="3"/>
      <c r="N16" s="3"/>
    </row>
  </sheetData>
  <mergeCells count="4">
    <mergeCell ref="B4:C4"/>
    <mergeCell ref="D4:E4"/>
    <mergeCell ref="A13:N14"/>
    <mergeCell ref="F4:G4"/>
  </mergeCells>
  <hyperlinks>
    <hyperlink ref="A1" location="Contents!A1" display="Contents "/>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zoomScale="85" zoomScaleNormal="85" workbookViewId="0">
      <pane xSplit="2" ySplit="5" topLeftCell="C6" activePane="bottomRight" state="frozen"/>
      <selection pane="topRight" activeCell="C1" sqref="C1"/>
      <selection pane="bottomLeft" activeCell="A6" sqref="A6"/>
      <selection pane="bottomRight" activeCell="B78" sqref="B78"/>
    </sheetView>
  </sheetViews>
  <sheetFormatPr defaultRowHeight="15" x14ac:dyDescent="0.2"/>
  <cols>
    <col min="1" max="1" width="9.140625" style="99"/>
    <col min="2" max="2" width="46.7109375" style="105" customWidth="1"/>
    <col min="3" max="3" width="10" style="133" bestFit="1" customWidth="1"/>
    <col min="4" max="4" width="9.140625" style="133" bestFit="1" customWidth="1"/>
    <col min="5" max="5" width="8.5703125" style="133" bestFit="1" customWidth="1"/>
    <col min="6" max="6" width="10" style="133" bestFit="1" customWidth="1"/>
    <col min="7" max="7" width="9.140625" style="133"/>
    <col min="8" max="8" width="7.140625" style="133" bestFit="1" customWidth="1"/>
    <col min="9" max="9" width="10" style="133" bestFit="1" customWidth="1"/>
    <col min="10" max="10" width="9.140625" style="133"/>
    <col min="11" max="11" width="7.140625" style="133" bestFit="1" customWidth="1"/>
    <col min="12" max="12" width="10" style="133" bestFit="1" customWidth="1"/>
    <col min="13" max="13" width="9.140625" style="133"/>
    <col min="14" max="14" width="7" style="133" bestFit="1" customWidth="1"/>
    <col min="15" max="15" width="10.42578125" style="133" bestFit="1" customWidth="1"/>
    <col min="16" max="16" width="7" style="133" customWidth="1"/>
    <col min="17" max="17" width="9.28515625" style="133" bestFit="1" customWidth="1"/>
    <col min="18" max="18" width="9.28515625" style="133" customWidth="1"/>
    <col min="19" max="19" width="10" style="133" bestFit="1" customWidth="1"/>
    <col min="20" max="20" width="9.140625" style="133"/>
    <col min="21" max="21" width="7.140625" style="133" bestFit="1" customWidth="1"/>
    <col min="22" max="22" width="10" style="133" bestFit="1" customWidth="1"/>
    <col min="23" max="23" width="9.140625" style="133"/>
    <col min="24" max="24" width="7" style="133" bestFit="1" customWidth="1"/>
    <col min="25" max="25" width="10" style="99" bestFit="1" customWidth="1"/>
    <col min="26" max="26" width="9.140625" style="99"/>
    <col min="27" max="27" width="7.140625" style="99" bestFit="1" customWidth="1"/>
    <col min="28" max="28" width="10.42578125" style="125" bestFit="1" customWidth="1"/>
    <col min="29" max="30" width="9.140625" style="125"/>
    <col min="31" max="16384" width="9.140625" style="99"/>
  </cols>
  <sheetData>
    <row r="1" spans="1:30" s="3" customFormat="1" x14ac:dyDescent="0.2">
      <c r="A1" s="103" t="s">
        <v>33</v>
      </c>
      <c r="B1" s="130"/>
      <c r="C1" s="130"/>
      <c r="D1" s="130"/>
      <c r="E1" s="130"/>
      <c r="F1" s="130"/>
      <c r="G1" s="130"/>
      <c r="H1" s="130"/>
      <c r="I1" s="130"/>
      <c r="J1" s="130"/>
      <c r="K1" s="130"/>
      <c r="L1" s="130"/>
      <c r="M1" s="130"/>
      <c r="N1" s="130"/>
      <c r="O1" s="130"/>
      <c r="P1" s="130"/>
      <c r="Q1" s="130"/>
      <c r="R1" s="130"/>
      <c r="S1" s="130"/>
      <c r="T1" s="130"/>
      <c r="U1" s="130"/>
      <c r="V1" s="130"/>
      <c r="W1" s="130"/>
      <c r="AA1" s="121"/>
      <c r="AB1" s="121"/>
      <c r="AC1" s="121"/>
    </row>
    <row r="2" spans="1:30" s="3" customFormat="1" ht="15.75" x14ac:dyDescent="0.25">
      <c r="A2" s="104" t="s">
        <v>307</v>
      </c>
      <c r="B2" s="130"/>
      <c r="C2" s="130"/>
      <c r="D2" s="130"/>
      <c r="E2" s="130"/>
      <c r="F2" s="130"/>
      <c r="G2" s="130"/>
      <c r="H2" s="130"/>
      <c r="I2" s="130"/>
      <c r="J2" s="130"/>
      <c r="K2" s="130"/>
      <c r="L2" s="130"/>
      <c r="M2" s="130"/>
      <c r="N2" s="130"/>
      <c r="O2" s="130"/>
      <c r="P2" s="130"/>
      <c r="Q2" s="130"/>
      <c r="R2" s="130"/>
      <c r="S2" s="130"/>
      <c r="T2" s="130"/>
      <c r="U2" s="130"/>
      <c r="V2" s="130"/>
      <c r="W2" s="130"/>
      <c r="AA2" s="121"/>
      <c r="AB2" s="121"/>
      <c r="AC2" s="121"/>
    </row>
    <row r="3" spans="1:30" s="3" customFormat="1" ht="16.5" thickBot="1" x14ac:dyDescent="0.3">
      <c r="B3" s="104"/>
      <c r="C3" s="130"/>
      <c r="D3" s="130"/>
      <c r="E3" s="130"/>
      <c r="F3" s="130"/>
      <c r="G3" s="130"/>
      <c r="H3" s="130"/>
      <c r="I3" s="130"/>
      <c r="J3" s="130"/>
      <c r="K3" s="130"/>
      <c r="L3" s="130"/>
      <c r="M3" s="130"/>
      <c r="N3" s="130"/>
      <c r="O3" s="130"/>
      <c r="P3" s="130"/>
      <c r="Q3" s="130"/>
      <c r="R3" s="130"/>
      <c r="S3" s="130"/>
      <c r="T3" s="130"/>
      <c r="U3" s="130"/>
      <c r="V3" s="130"/>
      <c r="W3" s="130"/>
      <c r="X3" s="130"/>
      <c r="AB3" s="121"/>
      <c r="AC3" s="121"/>
      <c r="AD3" s="121"/>
    </row>
    <row r="4" spans="1:30" s="102" customFormat="1" ht="37.5" customHeight="1" x14ac:dyDescent="0.25">
      <c r="A4" s="529" t="s">
        <v>205</v>
      </c>
      <c r="B4" s="525" t="s">
        <v>201</v>
      </c>
      <c r="C4" s="537" t="s">
        <v>122</v>
      </c>
      <c r="D4" s="538"/>
      <c r="E4" s="538"/>
      <c r="F4" s="539" t="s">
        <v>123</v>
      </c>
      <c r="G4" s="538"/>
      <c r="H4" s="540"/>
      <c r="I4" s="538" t="s">
        <v>124</v>
      </c>
      <c r="J4" s="538"/>
      <c r="K4" s="538"/>
      <c r="L4" s="539" t="s">
        <v>125</v>
      </c>
      <c r="M4" s="538"/>
      <c r="N4" s="540"/>
      <c r="O4" s="538" t="s">
        <v>157</v>
      </c>
      <c r="P4" s="541"/>
      <c r="Q4" s="541"/>
      <c r="R4" s="541"/>
      <c r="S4" s="539" t="s">
        <v>116</v>
      </c>
      <c r="T4" s="538"/>
      <c r="U4" s="540"/>
      <c r="V4" s="538" t="s">
        <v>117</v>
      </c>
      <c r="W4" s="538"/>
      <c r="X4" s="538"/>
      <c r="Y4" s="534" t="s">
        <v>118</v>
      </c>
      <c r="Z4" s="535"/>
      <c r="AA4" s="536"/>
      <c r="AB4" s="531" t="s">
        <v>49</v>
      </c>
      <c r="AC4" s="532"/>
      <c r="AD4" s="533"/>
    </row>
    <row r="5" spans="1:30" s="100" customFormat="1" ht="15.75" x14ac:dyDescent="0.25">
      <c r="A5" s="530"/>
      <c r="B5" s="526"/>
      <c r="C5" s="131" t="s">
        <v>119</v>
      </c>
      <c r="D5" s="132" t="s">
        <v>120</v>
      </c>
      <c r="E5" s="132" t="s">
        <v>121</v>
      </c>
      <c r="F5" s="296" t="s">
        <v>119</v>
      </c>
      <c r="G5" s="132" t="s">
        <v>120</v>
      </c>
      <c r="H5" s="297" t="s">
        <v>121</v>
      </c>
      <c r="I5" s="132" t="s">
        <v>119</v>
      </c>
      <c r="J5" s="132" t="s">
        <v>120</v>
      </c>
      <c r="K5" s="132" t="s">
        <v>121</v>
      </c>
      <c r="L5" s="296" t="s">
        <v>119</v>
      </c>
      <c r="M5" s="132" t="s">
        <v>120</v>
      </c>
      <c r="N5" s="297" t="s">
        <v>121</v>
      </c>
      <c r="O5" s="132" t="s">
        <v>119</v>
      </c>
      <c r="P5" s="132" t="s">
        <v>159</v>
      </c>
      <c r="Q5" s="132" t="s">
        <v>120</v>
      </c>
      <c r="R5" s="132" t="s">
        <v>121</v>
      </c>
      <c r="S5" s="296" t="s">
        <v>119</v>
      </c>
      <c r="T5" s="132" t="s">
        <v>120</v>
      </c>
      <c r="U5" s="297" t="s">
        <v>121</v>
      </c>
      <c r="V5" s="132" t="s">
        <v>119</v>
      </c>
      <c r="W5" s="132" t="s">
        <v>120</v>
      </c>
      <c r="X5" s="132" t="s">
        <v>121</v>
      </c>
      <c r="Y5" s="317" t="s">
        <v>119</v>
      </c>
      <c r="Z5" s="101" t="s">
        <v>120</v>
      </c>
      <c r="AA5" s="318" t="s">
        <v>121</v>
      </c>
      <c r="AB5" s="316" t="s">
        <v>119</v>
      </c>
      <c r="AC5" s="122" t="s">
        <v>120</v>
      </c>
      <c r="AD5" s="275" t="s">
        <v>121</v>
      </c>
    </row>
    <row r="6" spans="1:30" s="97" customFormat="1" x14ac:dyDescent="0.2">
      <c r="A6" s="523">
        <v>2011</v>
      </c>
      <c r="B6" s="290" t="s">
        <v>41</v>
      </c>
      <c r="C6" s="126">
        <v>9</v>
      </c>
      <c r="D6" s="106">
        <v>590</v>
      </c>
      <c r="E6" s="106">
        <v>1213</v>
      </c>
      <c r="F6" s="298">
        <v>9</v>
      </c>
      <c r="G6" s="106">
        <v>77</v>
      </c>
      <c r="H6" s="299">
        <v>169</v>
      </c>
      <c r="I6" s="134">
        <v>27</v>
      </c>
      <c r="J6" s="106">
        <v>78.000000000000014</v>
      </c>
      <c r="K6" s="106">
        <v>171.99999999999997</v>
      </c>
      <c r="L6" s="298">
        <v>0</v>
      </c>
      <c r="M6" s="123">
        <v>0</v>
      </c>
      <c r="N6" s="310">
        <v>0</v>
      </c>
      <c r="O6" s="134">
        <v>18</v>
      </c>
      <c r="P6" s="106">
        <v>64.000000000000014</v>
      </c>
      <c r="Q6" s="106">
        <v>145</v>
      </c>
      <c r="R6" s="134">
        <v>268</v>
      </c>
      <c r="S6" s="312">
        <v>0</v>
      </c>
      <c r="T6" s="106">
        <v>0</v>
      </c>
      <c r="U6" s="310">
        <v>0</v>
      </c>
      <c r="V6" s="106">
        <v>1</v>
      </c>
      <c r="W6" s="106">
        <v>2</v>
      </c>
      <c r="X6" s="134">
        <v>24</v>
      </c>
      <c r="Y6" s="312">
        <v>2</v>
      </c>
      <c r="Z6" s="106">
        <v>1532</v>
      </c>
      <c r="AA6" s="310">
        <v>1580</v>
      </c>
      <c r="AB6" s="123">
        <f>C6+F6+I6+L6+S6+V6+Y6+O6</f>
        <v>66</v>
      </c>
      <c r="AC6" s="123">
        <f>D6+G6+J6+M6+T6+W6+Z6+Q6</f>
        <v>2424</v>
      </c>
      <c r="AD6" s="276">
        <f>E6+H6+K6+N6+U6+X6+AA6+R6</f>
        <v>3426</v>
      </c>
    </row>
    <row r="7" spans="1:30" s="97" customFormat="1" x14ac:dyDescent="0.2">
      <c r="A7" s="523"/>
      <c r="B7" s="291" t="s">
        <v>265</v>
      </c>
      <c r="C7" s="127">
        <v>8</v>
      </c>
      <c r="D7" s="107">
        <v>311</v>
      </c>
      <c r="E7" s="107">
        <v>626.99999999999989</v>
      </c>
      <c r="F7" s="300">
        <v>8</v>
      </c>
      <c r="G7" s="107">
        <v>57</v>
      </c>
      <c r="H7" s="301">
        <v>122</v>
      </c>
      <c r="I7" s="97">
        <v>52</v>
      </c>
      <c r="J7" s="107">
        <v>148.00000000000003</v>
      </c>
      <c r="K7" s="107">
        <v>313.99999999999989</v>
      </c>
      <c r="L7" s="300">
        <v>1</v>
      </c>
      <c r="M7" s="107">
        <v>1</v>
      </c>
      <c r="N7" s="311">
        <v>2</v>
      </c>
      <c r="O7" s="97">
        <v>94</v>
      </c>
      <c r="P7" s="107">
        <v>118.00000000000007</v>
      </c>
      <c r="Q7" s="107">
        <v>280.00000000000017</v>
      </c>
      <c r="R7" s="97">
        <v>546.99999999999989</v>
      </c>
      <c r="S7" s="313">
        <v>3</v>
      </c>
      <c r="T7" s="107">
        <v>47</v>
      </c>
      <c r="U7" s="311">
        <v>274</v>
      </c>
      <c r="V7" s="107">
        <v>0</v>
      </c>
      <c r="W7" s="107">
        <v>0</v>
      </c>
      <c r="X7" s="97">
        <v>0</v>
      </c>
      <c r="Y7" s="313">
        <v>0</v>
      </c>
      <c r="Z7" s="107">
        <v>0</v>
      </c>
      <c r="AA7" s="311">
        <v>0</v>
      </c>
      <c r="AB7" s="124">
        <f>C7+F7+I7+L7+S7+V7+Y7+O7</f>
        <v>166</v>
      </c>
      <c r="AC7" s="124">
        <f>D7+G7+J7+M7+T7+W7+Z7+Q7</f>
        <v>844.00000000000023</v>
      </c>
      <c r="AD7" s="277">
        <f>E7+H7+K7+N7+U7+X7+AA7+R7</f>
        <v>1885.9999999999995</v>
      </c>
    </row>
    <row r="8" spans="1:30" s="97" customFormat="1" x14ac:dyDescent="0.2">
      <c r="A8" s="523"/>
      <c r="B8" s="291" t="s">
        <v>262</v>
      </c>
      <c r="C8" s="127">
        <v>8</v>
      </c>
      <c r="D8" s="107">
        <v>235</v>
      </c>
      <c r="E8" s="107">
        <v>546</v>
      </c>
      <c r="F8" s="300">
        <v>5</v>
      </c>
      <c r="G8" s="107">
        <v>25</v>
      </c>
      <c r="H8" s="301">
        <v>57</v>
      </c>
      <c r="I8" s="97">
        <v>33</v>
      </c>
      <c r="J8" s="107">
        <v>110.00000000000001</v>
      </c>
      <c r="K8" s="107">
        <v>252.00000000000006</v>
      </c>
      <c r="L8" s="300">
        <v>1</v>
      </c>
      <c r="M8" s="107">
        <v>1</v>
      </c>
      <c r="N8" s="311">
        <v>4</v>
      </c>
      <c r="O8" s="97">
        <v>32</v>
      </c>
      <c r="P8" s="107">
        <v>43.000000000000007</v>
      </c>
      <c r="Q8" s="107">
        <v>103.00000000000001</v>
      </c>
      <c r="R8" s="97">
        <v>202</v>
      </c>
      <c r="S8" s="313">
        <v>1</v>
      </c>
      <c r="T8" s="107">
        <v>18</v>
      </c>
      <c r="U8" s="311">
        <v>59</v>
      </c>
      <c r="V8" s="107">
        <v>0</v>
      </c>
      <c r="W8" s="107">
        <v>0</v>
      </c>
      <c r="X8" s="97">
        <v>0</v>
      </c>
      <c r="Y8" s="313">
        <v>0</v>
      </c>
      <c r="Z8" s="107">
        <v>0</v>
      </c>
      <c r="AA8" s="311">
        <v>0</v>
      </c>
      <c r="AB8" s="124">
        <f t="shared" ref="AB8:AB17" si="0">C8+F8+I8+L8+S8+V8+Y8+O8</f>
        <v>80</v>
      </c>
      <c r="AC8" s="124">
        <f t="shared" ref="AC8:AC17" si="1">D8+G8+J8+M8+T8+W8+Z8+Q8</f>
        <v>492</v>
      </c>
      <c r="AD8" s="277">
        <f t="shared" ref="AD8:AD17" si="2">E8+H8+K8+N8+U8+X8+AA8+R8</f>
        <v>1120</v>
      </c>
    </row>
    <row r="9" spans="1:30" s="97" customFormat="1" x14ac:dyDescent="0.2">
      <c r="A9" s="523"/>
      <c r="B9" s="291" t="s">
        <v>31</v>
      </c>
      <c r="C9" s="127">
        <v>31</v>
      </c>
      <c r="D9" s="97">
        <v>3240</v>
      </c>
      <c r="E9" s="97">
        <v>6736.9999999999991</v>
      </c>
      <c r="F9" s="300">
        <v>13</v>
      </c>
      <c r="G9" s="107">
        <v>103.99999999999999</v>
      </c>
      <c r="H9" s="301">
        <v>204</v>
      </c>
      <c r="I9" s="97">
        <v>18</v>
      </c>
      <c r="J9" s="107">
        <v>110</v>
      </c>
      <c r="K9" s="107">
        <v>214</v>
      </c>
      <c r="L9" s="300">
        <v>3</v>
      </c>
      <c r="M9" s="107">
        <v>87</v>
      </c>
      <c r="N9" s="311">
        <v>174</v>
      </c>
      <c r="O9" s="97">
        <v>61</v>
      </c>
      <c r="P9" s="97">
        <v>169</v>
      </c>
      <c r="Q9" s="97">
        <v>303</v>
      </c>
      <c r="R9" s="97">
        <v>606</v>
      </c>
      <c r="S9" s="300">
        <v>9</v>
      </c>
      <c r="T9" s="97">
        <v>113</v>
      </c>
      <c r="U9" s="311">
        <v>717</v>
      </c>
      <c r="V9" s="107">
        <v>0</v>
      </c>
      <c r="W9" s="107">
        <v>0</v>
      </c>
      <c r="X9" s="97">
        <v>0</v>
      </c>
      <c r="Y9" s="313">
        <v>3</v>
      </c>
      <c r="Z9" s="107">
        <v>2122</v>
      </c>
      <c r="AA9" s="311">
        <v>2143</v>
      </c>
      <c r="AB9" s="124">
        <f t="shared" si="0"/>
        <v>138</v>
      </c>
      <c r="AC9" s="124">
        <f t="shared" si="1"/>
        <v>6079</v>
      </c>
      <c r="AD9" s="277">
        <f t="shared" si="2"/>
        <v>10795</v>
      </c>
    </row>
    <row r="10" spans="1:30" s="97" customFormat="1" x14ac:dyDescent="0.2">
      <c r="A10" s="523"/>
      <c r="B10" s="291" t="s">
        <v>40</v>
      </c>
      <c r="C10" s="127">
        <v>17</v>
      </c>
      <c r="D10" s="107">
        <v>647</v>
      </c>
      <c r="E10" s="107">
        <v>1732</v>
      </c>
      <c r="F10" s="300">
        <v>23</v>
      </c>
      <c r="G10" s="107">
        <v>231</v>
      </c>
      <c r="H10" s="301">
        <v>550</v>
      </c>
      <c r="I10" s="97">
        <v>174</v>
      </c>
      <c r="J10" s="107">
        <v>606</v>
      </c>
      <c r="K10" s="107">
        <v>1419.9999999999995</v>
      </c>
      <c r="L10" s="300">
        <v>0</v>
      </c>
      <c r="M10" s="124">
        <v>0</v>
      </c>
      <c r="N10" s="311">
        <v>0</v>
      </c>
      <c r="O10" s="97">
        <v>642</v>
      </c>
      <c r="P10" s="107">
        <v>901.9999999999992</v>
      </c>
      <c r="Q10" s="107">
        <v>2708.9999999999973</v>
      </c>
      <c r="R10" s="97">
        <v>5059.9999999999973</v>
      </c>
      <c r="S10" s="313">
        <v>12</v>
      </c>
      <c r="T10" s="107">
        <v>91.000000000000014</v>
      </c>
      <c r="U10" s="311">
        <v>411.99999999999994</v>
      </c>
      <c r="V10" s="107">
        <v>0</v>
      </c>
      <c r="W10" s="107">
        <v>0</v>
      </c>
      <c r="X10" s="97">
        <v>0</v>
      </c>
      <c r="Y10" s="313">
        <v>1</v>
      </c>
      <c r="Z10" s="107">
        <v>353</v>
      </c>
      <c r="AA10" s="311">
        <v>364</v>
      </c>
      <c r="AB10" s="124">
        <f t="shared" si="0"/>
        <v>869</v>
      </c>
      <c r="AC10" s="124">
        <f t="shared" si="1"/>
        <v>4636.9999999999973</v>
      </c>
      <c r="AD10" s="277">
        <f t="shared" si="2"/>
        <v>9537.9999999999964</v>
      </c>
    </row>
    <row r="11" spans="1:30" s="97" customFormat="1" x14ac:dyDescent="0.2">
      <c r="A11" s="523"/>
      <c r="B11" s="291" t="s">
        <v>263</v>
      </c>
      <c r="C11" s="127">
        <v>11</v>
      </c>
      <c r="D11" s="107">
        <v>591</v>
      </c>
      <c r="E11" s="107">
        <v>1379</v>
      </c>
      <c r="F11" s="300">
        <v>6</v>
      </c>
      <c r="G11" s="107">
        <v>57</v>
      </c>
      <c r="H11" s="301">
        <v>134</v>
      </c>
      <c r="I11" s="97">
        <v>42</v>
      </c>
      <c r="J11" s="107">
        <v>154</v>
      </c>
      <c r="K11" s="107">
        <v>372</v>
      </c>
      <c r="L11" s="300">
        <v>0</v>
      </c>
      <c r="M11" s="124">
        <v>0</v>
      </c>
      <c r="N11" s="311">
        <v>0</v>
      </c>
      <c r="O11" s="97">
        <v>46</v>
      </c>
      <c r="P11" s="107">
        <v>87.000000000000014</v>
      </c>
      <c r="Q11" s="107">
        <v>208.00000000000006</v>
      </c>
      <c r="R11" s="97">
        <v>420.00000000000006</v>
      </c>
      <c r="S11" s="313">
        <v>5</v>
      </c>
      <c r="T11" s="107">
        <v>27</v>
      </c>
      <c r="U11" s="311">
        <v>143</v>
      </c>
      <c r="V11" s="107">
        <v>0</v>
      </c>
      <c r="W11" s="107">
        <v>0</v>
      </c>
      <c r="X11" s="97">
        <v>0</v>
      </c>
      <c r="Y11" s="313">
        <v>1</v>
      </c>
      <c r="Z11" s="107">
        <v>556</v>
      </c>
      <c r="AA11" s="311">
        <v>570</v>
      </c>
      <c r="AB11" s="124">
        <f t="shared" si="0"/>
        <v>111</v>
      </c>
      <c r="AC11" s="124">
        <f t="shared" si="1"/>
        <v>1593</v>
      </c>
      <c r="AD11" s="277">
        <f t="shared" si="2"/>
        <v>3018</v>
      </c>
    </row>
    <row r="12" spans="1:30" s="97" customFormat="1" x14ac:dyDescent="0.2">
      <c r="A12" s="523"/>
      <c r="B12" s="291" t="s">
        <v>39</v>
      </c>
      <c r="C12" s="127">
        <v>12</v>
      </c>
      <c r="D12" s="107">
        <v>462.99999999999994</v>
      </c>
      <c r="E12" s="107">
        <v>1083</v>
      </c>
      <c r="F12" s="300">
        <v>16</v>
      </c>
      <c r="G12" s="107">
        <v>120</v>
      </c>
      <c r="H12" s="301">
        <v>286</v>
      </c>
      <c r="I12" s="97">
        <v>80</v>
      </c>
      <c r="J12" s="107">
        <v>288.99999999999994</v>
      </c>
      <c r="K12" s="107">
        <v>697.99999999999977</v>
      </c>
      <c r="L12" s="300">
        <v>1</v>
      </c>
      <c r="M12" s="107">
        <v>60</v>
      </c>
      <c r="N12" s="311">
        <v>158</v>
      </c>
      <c r="O12" s="97">
        <v>193</v>
      </c>
      <c r="P12" s="107">
        <v>349.00000000000023</v>
      </c>
      <c r="Q12" s="107">
        <v>972</v>
      </c>
      <c r="R12" s="97">
        <v>2068.0000000000009</v>
      </c>
      <c r="S12" s="313">
        <v>6</v>
      </c>
      <c r="T12" s="107">
        <v>81</v>
      </c>
      <c r="U12" s="311">
        <v>314</v>
      </c>
      <c r="V12" s="107">
        <v>0</v>
      </c>
      <c r="W12" s="107">
        <v>0</v>
      </c>
      <c r="X12" s="97">
        <v>0</v>
      </c>
      <c r="Y12" s="313">
        <v>0</v>
      </c>
      <c r="Z12" s="107">
        <v>0</v>
      </c>
      <c r="AA12" s="311">
        <v>0</v>
      </c>
      <c r="AB12" s="124">
        <f t="shared" si="0"/>
        <v>308</v>
      </c>
      <c r="AC12" s="124">
        <f t="shared" si="1"/>
        <v>1985</v>
      </c>
      <c r="AD12" s="277">
        <f t="shared" si="2"/>
        <v>4607.0000000000009</v>
      </c>
    </row>
    <row r="13" spans="1:30" s="97" customFormat="1" x14ac:dyDescent="0.2">
      <c r="A13" s="523"/>
      <c r="B13" s="291" t="s">
        <v>38</v>
      </c>
      <c r="C13" s="127">
        <v>4</v>
      </c>
      <c r="D13" s="107">
        <v>225</v>
      </c>
      <c r="E13" s="107">
        <v>533</v>
      </c>
      <c r="F13" s="300">
        <v>3</v>
      </c>
      <c r="G13" s="107">
        <v>26</v>
      </c>
      <c r="H13" s="301">
        <v>59</v>
      </c>
      <c r="I13" s="97">
        <v>29</v>
      </c>
      <c r="J13" s="107">
        <v>98.999999999999986</v>
      </c>
      <c r="K13" s="107">
        <v>216</v>
      </c>
      <c r="L13" s="300">
        <v>0</v>
      </c>
      <c r="M13" s="124">
        <v>0</v>
      </c>
      <c r="N13" s="311">
        <v>0</v>
      </c>
      <c r="O13" s="97">
        <v>22</v>
      </c>
      <c r="P13" s="107">
        <v>45</v>
      </c>
      <c r="Q13" s="107">
        <v>96</v>
      </c>
      <c r="R13" s="97">
        <v>194.00000000000006</v>
      </c>
      <c r="S13" s="313">
        <v>0</v>
      </c>
      <c r="T13" s="107">
        <v>0</v>
      </c>
      <c r="U13" s="311">
        <v>0</v>
      </c>
      <c r="V13" s="107">
        <v>0</v>
      </c>
      <c r="W13" s="107">
        <v>0</v>
      </c>
      <c r="X13" s="97">
        <v>0</v>
      </c>
      <c r="Y13" s="313">
        <v>0</v>
      </c>
      <c r="Z13" s="107">
        <v>0</v>
      </c>
      <c r="AA13" s="311">
        <v>0</v>
      </c>
      <c r="AB13" s="124">
        <f t="shared" si="0"/>
        <v>58</v>
      </c>
      <c r="AC13" s="124">
        <f t="shared" si="1"/>
        <v>446</v>
      </c>
      <c r="AD13" s="277">
        <f t="shared" si="2"/>
        <v>1002</v>
      </c>
    </row>
    <row r="14" spans="1:30" s="97" customFormat="1" x14ac:dyDescent="0.2">
      <c r="A14" s="523"/>
      <c r="B14" s="291" t="s">
        <v>37</v>
      </c>
      <c r="C14" s="127">
        <v>13</v>
      </c>
      <c r="D14" s="107">
        <v>494.99999999999994</v>
      </c>
      <c r="E14" s="107">
        <v>1068</v>
      </c>
      <c r="F14" s="300">
        <v>7</v>
      </c>
      <c r="G14" s="107">
        <v>57</v>
      </c>
      <c r="H14" s="301">
        <v>130</v>
      </c>
      <c r="I14" s="97">
        <v>50</v>
      </c>
      <c r="J14" s="107">
        <v>139</v>
      </c>
      <c r="K14" s="107">
        <v>311</v>
      </c>
      <c r="L14" s="300">
        <v>0</v>
      </c>
      <c r="M14" s="124">
        <v>0</v>
      </c>
      <c r="N14" s="311">
        <v>0</v>
      </c>
      <c r="O14" s="97">
        <v>55</v>
      </c>
      <c r="P14" s="107">
        <v>86.000000000000014</v>
      </c>
      <c r="Q14" s="107">
        <v>184.00000000000011</v>
      </c>
      <c r="R14" s="97">
        <v>353.99999999999994</v>
      </c>
      <c r="S14" s="313">
        <v>1</v>
      </c>
      <c r="T14" s="107">
        <v>5</v>
      </c>
      <c r="U14" s="311">
        <v>32</v>
      </c>
      <c r="V14" s="107">
        <v>1</v>
      </c>
      <c r="W14" s="107">
        <v>7</v>
      </c>
      <c r="X14" s="97">
        <v>16</v>
      </c>
      <c r="Y14" s="313">
        <v>1</v>
      </c>
      <c r="Z14" s="107">
        <v>131</v>
      </c>
      <c r="AA14" s="311">
        <v>140</v>
      </c>
      <c r="AB14" s="124">
        <f t="shared" si="0"/>
        <v>128</v>
      </c>
      <c r="AC14" s="124">
        <f t="shared" si="1"/>
        <v>1018.0000000000001</v>
      </c>
      <c r="AD14" s="277">
        <f t="shared" si="2"/>
        <v>2051</v>
      </c>
    </row>
    <row r="15" spans="1:30" s="97" customFormat="1" x14ac:dyDescent="0.2">
      <c r="A15" s="523"/>
      <c r="B15" s="291" t="s">
        <v>27</v>
      </c>
      <c r="C15" s="127">
        <v>10</v>
      </c>
      <c r="D15" s="107">
        <v>231</v>
      </c>
      <c r="E15" s="107">
        <v>576</v>
      </c>
      <c r="F15" s="300">
        <v>11</v>
      </c>
      <c r="G15" s="107">
        <v>74</v>
      </c>
      <c r="H15" s="301">
        <v>164</v>
      </c>
      <c r="I15" s="97">
        <v>23</v>
      </c>
      <c r="J15" s="107">
        <v>60.999999999999993</v>
      </c>
      <c r="K15" s="107">
        <v>141</v>
      </c>
      <c r="L15" s="300">
        <v>0</v>
      </c>
      <c r="M15" s="124">
        <v>0</v>
      </c>
      <c r="N15" s="311">
        <v>0</v>
      </c>
      <c r="O15" s="97">
        <v>36</v>
      </c>
      <c r="P15" s="107">
        <v>48</v>
      </c>
      <c r="Q15" s="107">
        <v>130</v>
      </c>
      <c r="R15" s="97">
        <v>285.99999999999994</v>
      </c>
      <c r="S15" s="313">
        <v>0</v>
      </c>
      <c r="T15" s="107">
        <v>0</v>
      </c>
      <c r="U15" s="311">
        <v>0</v>
      </c>
      <c r="V15" s="107">
        <v>0</v>
      </c>
      <c r="W15" s="107">
        <v>0</v>
      </c>
      <c r="X15" s="97">
        <v>0</v>
      </c>
      <c r="Y15" s="313">
        <v>1</v>
      </c>
      <c r="Z15" s="107">
        <v>40</v>
      </c>
      <c r="AA15" s="311">
        <v>96</v>
      </c>
      <c r="AB15" s="124">
        <f t="shared" si="0"/>
        <v>81</v>
      </c>
      <c r="AC15" s="124">
        <f t="shared" si="1"/>
        <v>536</v>
      </c>
      <c r="AD15" s="277">
        <f t="shared" si="2"/>
        <v>1263</v>
      </c>
    </row>
    <row r="16" spans="1:30" s="97" customFormat="1" x14ac:dyDescent="0.2">
      <c r="A16" s="523"/>
      <c r="B16" s="291" t="s">
        <v>36</v>
      </c>
      <c r="C16" s="127">
        <v>12</v>
      </c>
      <c r="D16" s="107">
        <v>535</v>
      </c>
      <c r="E16" s="107">
        <v>1271</v>
      </c>
      <c r="F16" s="300">
        <v>16</v>
      </c>
      <c r="G16" s="107">
        <v>120.00000000000001</v>
      </c>
      <c r="H16" s="301">
        <v>277.99999999999994</v>
      </c>
      <c r="I16" s="97">
        <v>77</v>
      </c>
      <c r="J16" s="107">
        <v>235.00000000000003</v>
      </c>
      <c r="K16" s="107">
        <v>521.99999999999989</v>
      </c>
      <c r="L16" s="300">
        <v>1</v>
      </c>
      <c r="M16" s="107">
        <v>1</v>
      </c>
      <c r="N16" s="311">
        <v>2</v>
      </c>
      <c r="O16" s="97">
        <v>159</v>
      </c>
      <c r="P16" s="107">
        <v>228.00000000000003</v>
      </c>
      <c r="Q16" s="107">
        <v>550</v>
      </c>
      <c r="R16" s="97">
        <v>1105.9999999999998</v>
      </c>
      <c r="S16" s="313">
        <v>11</v>
      </c>
      <c r="T16" s="107">
        <v>136</v>
      </c>
      <c r="U16" s="311">
        <v>704.00000000000011</v>
      </c>
      <c r="V16" s="107">
        <v>1</v>
      </c>
      <c r="W16" s="107">
        <v>3</v>
      </c>
      <c r="X16" s="97">
        <v>14</v>
      </c>
      <c r="Y16" s="313">
        <v>1</v>
      </c>
      <c r="Z16" s="107">
        <v>65</v>
      </c>
      <c r="AA16" s="311">
        <v>88</v>
      </c>
      <c r="AB16" s="124">
        <f t="shared" si="0"/>
        <v>278</v>
      </c>
      <c r="AC16" s="124">
        <f t="shared" si="1"/>
        <v>1645</v>
      </c>
      <c r="AD16" s="277">
        <f t="shared" si="2"/>
        <v>3985</v>
      </c>
    </row>
    <row r="17" spans="1:30" s="98" customFormat="1" ht="16.5" thickBot="1" x14ac:dyDescent="0.3">
      <c r="A17" s="523"/>
      <c r="B17" s="286" t="s">
        <v>25</v>
      </c>
      <c r="C17" s="359">
        <f t="shared" ref="C17:N17" si="3">SUM(C6:C16)</f>
        <v>135</v>
      </c>
      <c r="D17" s="346">
        <f t="shared" si="3"/>
        <v>7563</v>
      </c>
      <c r="E17" s="346">
        <f t="shared" si="3"/>
        <v>16765</v>
      </c>
      <c r="F17" s="347">
        <f t="shared" si="3"/>
        <v>117</v>
      </c>
      <c r="G17" s="346">
        <f t="shared" si="3"/>
        <v>948</v>
      </c>
      <c r="H17" s="348">
        <f t="shared" si="3"/>
        <v>2153</v>
      </c>
      <c r="I17" s="346">
        <f t="shared" si="3"/>
        <v>605</v>
      </c>
      <c r="J17" s="346">
        <f t="shared" si="3"/>
        <v>2029</v>
      </c>
      <c r="K17" s="346">
        <f t="shared" si="3"/>
        <v>4631.9999999999991</v>
      </c>
      <c r="L17" s="347">
        <f t="shared" si="3"/>
        <v>7</v>
      </c>
      <c r="M17" s="346">
        <f t="shared" si="3"/>
        <v>150</v>
      </c>
      <c r="N17" s="348">
        <f t="shared" si="3"/>
        <v>340</v>
      </c>
      <c r="O17" s="346">
        <v>1358</v>
      </c>
      <c r="P17" s="346">
        <v>2138.9999999999986</v>
      </c>
      <c r="Q17" s="346">
        <v>5679.9999999999982</v>
      </c>
      <c r="R17" s="346">
        <v>11111.000000000004</v>
      </c>
      <c r="S17" s="347">
        <f t="shared" ref="S17:AA17" si="4">SUM(S6:S16)</f>
        <v>48</v>
      </c>
      <c r="T17" s="346">
        <f t="shared" si="4"/>
        <v>518</v>
      </c>
      <c r="U17" s="348">
        <f t="shared" si="4"/>
        <v>2655</v>
      </c>
      <c r="V17" s="346">
        <f t="shared" si="4"/>
        <v>3</v>
      </c>
      <c r="W17" s="346">
        <f t="shared" si="4"/>
        <v>12</v>
      </c>
      <c r="X17" s="346">
        <f t="shared" si="4"/>
        <v>54</v>
      </c>
      <c r="Y17" s="347">
        <f t="shared" si="4"/>
        <v>10</v>
      </c>
      <c r="Z17" s="346">
        <f t="shared" si="4"/>
        <v>4799</v>
      </c>
      <c r="AA17" s="348">
        <f t="shared" si="4"/>
        <v>4981</v>
      </c>
      <c r="AB17" s="287">
        <f t="shared" si="0"/>
        <v>2283</v>
      </c>
      <c r="AC17" s="287">
        <f t="shared" si="1"/>
        <v>21699</v>
      </c>
      <c r="AD17" s="288">
        <f t="shared" si="2"/>
        <v>42691</v>
      </c>
    </row>
    <row r="18" spans="1:30" x14ac:dyDescent="0.2">
      <c r="A18" s="527">
        <v>2012</v>
      </c>
      <c r="B18" s="292" t="s">
        <v>41</v>
      </c>
      <c r="C18" s="281">
        <v>10</v>
      </c>
      <c r="D18" s="282">
        <v>611</v>
      </c>
      <c r="E18" s="283">
        <v>1254</v>
      </c>
      <c r="F18" s="302">
        <v>7</v>
      </c>
      <c r="G18" s="283">
        <v>45</v>
      </c>
      <c r="H18" s="303">
        <v>104</v>
      </c>
      <c r="I18" s="283">
        <v>25</v>
      </c>
      <c r="J18" s="282">
        <v>77</v>
      </c>
      <c r="K18" s="283">
        <v>163</v>
      </c>
      <c r="L18" s="302">
        <v>0</v>
      </c>
      <c r="M18" s="283">
        <v>0</v>
      </c>
      <c r="N18" s="303">
        <v>0</v>
      </c>
      <c r="O18" s="282">
        <v>20</v>
      </c>
      <c r="P18" s="283">
        <v>68</v>
      </c>
      <c r="Q18" s="282">
        <v>152</v>
      </c>
      <c r="R18" s="283">
        <v>279</v>
      </c>
      <c r="S18" s="314">
        <v>0</v>
      </c>
      <c r="T18" s="282">
        <v>0</v>
      </c>
      <c r="U18" s="315">
        <v>0</v>
      </c>
      <c r="V18" s="282">
        <v>0</v>
      </c>
      <c r="W18" s="283">
        <v>0</v>
      </c>
      <c r="X18" s="282">
        <v>0</v>
      </c>
      <c r="Y18" s="314">
        <v>3</v>
      </c>
      <c r="Z18" s="282">
        <v>1692</v>
      </c>
      <c r="AA18" s="315">
        <v>1747</v>
      </c>
      <c r="AB18" s="284">
        <f>C18+F18+I18+L18+S18+V18+Y18+O18</f>
        <v>65</v>
      </c>
      <c r="AC18" s="284">
        <f>D18+G18+J18+M18+T18+W18+Z18+Q18</f>
        <v>2577</v>
      </c>
      <c r="AD18" s="285">
        <f>E18+H18+K18+N18+U18+X18+AA18+R18</f>
        <v>3547</v>
      </c>
    </row>
    <row r="19" spans="1:30" x14ac:dyDescent="0.2">
      <c r="A19" s="523"/>
      <c r="B19" s="293" t="s">
        <v>265</v>
      </c>
      <c r="C19" s="127">
        <v>8</v>
      </c>
      <c r="D19" s="128">
        <v>311</v>
      </c>
      <c r="E19" s="97">
        <v>638</v>
      </c>
      <c r="F19" s="304">
        <v>7</v>
      </c>
      <c r="G19" s="97">
        <v>53</v>
      </c>
      <c r="H19" s="305">
        <v>113</v>
      </c>
      <c r="I19" s="97">
        <v>47</v>
      </c>
      <c r="J19" s="128">
        <v>131.99999999999997</v>
      </c>
      <c r="K19" s="97">
        <v>284.99999999999994</v>
      </c>
      <c r="L19" s="304">
        <v>1</v>
      </c>
      <c r="M19" s="97">
        <v>1</v>
      </c>
      <c r="N19" s="305">
        <v>2</v>
      </c>
      <c r="O19" s="128">
        <v>84</v>
      </c>
      <c r="P19" s="97">
        <v>113.00000000000003</v>
      </c>
      <c r="Q19" s="128">
        <v>267</v>
      </c>
      <c r="R19" s="97">
        <v>531</v>
      </c>
      <c r="S19" s="300">
        <v>3</v>
      </c>
      <c r="T19" s="128">
        <v>53</v>
      </c>
      <c r="U19" s="311">
        <v>199</v>
      </c>
      <c r="V19" s="128">
        <v>0</v>
      </c>
      <c r="W19" s="97">
        <v>0</v>
      </c>
      <c r="X19" s="128">
        <v>0</v>
      </c>
      <c r="Y19" s="300">
        <v>1</v>
      </c>
      <c r="Z19" s="128">
        <v>21</v>
      </c>
      <c r="AA19" s="311">
        <v>42</v>
      </c>
      <c r="AB19" s="124">
        <f>C19+F19+I19+L19+S19+V19+Y19+O19</f>
        <v>151</v>
      </c>
      <c r="AC19" s="124">
        <f>D19+G19+J19+M19+T19+W19+Z19+Q19</f>
        <v>838</v>
      </c>
      <c r="AD19" s="277">
        <f>E19+H19+K19+N19+U19+X19+AA19+R19</f>
        <v>1810</v>
      </c>
    </row>
    <row r="20" spans="1:30" x14ac:dyDescent="0.2">
      <c r="A20" s="523"/>
      <c r="B20" s="293" t="s">
        <v>262</v>
      </c>
      <c r="C20" s="127">
        <v>7</v>
      </c>
      <c r="D20" s="128">
        <v>204</v>
      </c>
      <c r="E20" s="97">
        <v>507</v>
      </c>
      <c r="F20" s="304">
        <v>5</v>
      </c>
      <c r="G20" s="97">
        <v>25</v>
      </c>
      <c r="H20" s="305">
        <v>56</v>
      </c>
      <c r="I20" s="97">
        <v>31</v>
      </c>
      <c r="J20" s="128">
        <v>102.99999999999997</v>
      </c>
      <c r="K20" s="97">
        <v>236.99999999999997</v>
      </c>
      <c r="L20" s="304">
        <v>1</v>
      </c>
      <c r="M20" s="97">
        <v>1</v>
      </c>
      <c r="N20" s="305">
        <v>4</v>
      </c>
      <c r="O20" s="128">
        <v>27</v>
      </c>
      <c r="P20" s="97">
        <v>41.999999999999993</v>
      </c>
      <c r="Q20" s="128">
        <v>101</v>
      </c>
      <c r="R20" s="97">
        <v>200.99999999999997</v>
      </c>
      <c r="S20" s="300">
        <v>1</v>
      </c>
      <c r="T20" s="128">
        <v>18</v>
      </c>
      <c r="U20" s="311">
        <v>59</v>
      </c>
      <c r="V20" s="128">
        <v>0</v>
      </c>
      <c r="W20" s="97">
        <v>0</v>
      </c>
      <c r="X20" s="128">
        <v>0</v>
      </c>
      <c r="Y20" s="300">
        <v>0</v>
      </c>
      <c r="Z20" s="128">
        <v>0</v>
      </c>
      <c r="AA20" s="311">
        <v>0</v>
      </c>
      <c r="AB20" s="124">
        <f t="shared" ref="AB20:AB29" si="5">C20+F20+I20+L20+S20+V20+Y20+O20</f>
        <v>72</v>
      </c>
      <c r="AC20" s="124">
        <f t="shared" ref="AC20:AC29" si="6">D20+G20+J20+M20+T20+W20+Z20+Q20</f>
        <v>452</v>
      </c>
      <c r="AD20" s="277">
        <f t="shared" ref="AD20:AD29" si="7">E20+H20+K20+N20+U20+X20+AA20+R20</f>
        <v>1064</v>
      </c>
    </row>
    <row r="21" spans="1:30" x14ac:dyDescent="0.2">
      <c r="A21" s="523"/>
      <c r="B21" s="293" t="s">
        <v>31</v>
      </c>
      <c r="C21" s="127">
        <v>31</v>
      </c>
      <c r="D21" s="128">
        <v>3240</v>
      </c>
      <c r="E21" s="97">
        <v>6732.9999999999991</v>
      </c>
      <c r="F21" s="304">
        <v>12</v>
      </c>
      <c r="G21" s="97">
        <v>100</v>
      </c>
      <c r="H21" s="305">
        <v>198.99999999999994</v>
      </c>
      <c r="I21" s="97">
        <v>18</v>
      </c>
      <c r="J21" s="128">
        <v>110.99999999999999</v>
      </c>
      <c r="K21" s="97">
        <v>217</v>
      </c>
      <c r="L21" s="304">
        <v>3</v>
      </c>
      <c r="M21" s="97">
        <v>87</v>
      </c>
      <c r="N21" s="305">
        <v>174</v>
      </c>
      <c r="O21" s="128">
        <v>51</v>
      </c>
      <c r="P21" s="97">
        <v>150</v>
      </c>
      <c r="Q21" s="128">
        <v>271.99999999999994</v>
      </c>
      <c r="R21" s="97">
        <v>536.00000000000011</v>
      </c>
      <c r="S21" s="300">
        <v>8</v>
      </c>
      <c r="T21" s="128">
        <v>116.00000000000001</v>
      </c>
      <c r="U21" s="311">
        <v>571</v>
      </c>
      <c r="V21" s="128">
        <v>0</v>
      </c>
      <c r="W21" s="97">
        <v>0</v>
      </c>
      <c r="X21" s="128">
        <v>0</v>
      </c>
      <c r="Y21" s="300">
        <v>4</v>
      </c>
      <c r="Z21" s="128">
        <v>1832</v>
      </c>
      <c r="AA21" s="311">
        <v>1883</v>
      </c>
      <c r="AB21" s="124">
        <f t="shared" si="5"/>
        <v>127</v>
      </c>
      <c r="AC21" s="124">
        <f t="shared" si="6"/>
        <v>5758</v>
      </c>
      <c r="AD21" s="277">
        <f t="shared" si="7"/>
        <v>10313</v>
      </c>
    </row>
    <row r="22" spans="1:30" x14ac:dyDescent="0.2">
      <c r="A22" s="523"/>
      <c r="B22" s="293" t="s">
        <v>40</v>
      </c>
      <c r="C22" s="127">
        <v>19</v>
      </c>
      <c r="D22" s="128">
        <v>693.00000000000011</v>
      </c>
      <c r="E22" s="97">
        <v>1859.9999999999998</v>
      </c>
      <c r="F22" s="304">
        <v>21</v>
      </c>
      <c r="G22" s="97">
        <v>214</v>
      </c>
      <c r="H22" s="305">
        <v>508</v>
      </c>
      <c r="I22" s="97">
        <v>181</v>
      </c>
      <c r="J22" s="128">
        <v>628.99999999999989</v>
      </c>
      <c r="K22" s="97">
        <v>1461.0000000000002</v>
      </c>
      <c r="L22" s="304">
        <v>1</v>
      </c>
      <c r="M22" s="97">
        <v>5</v>
      </c>
      <c r="N22" s="305">
        <v>10</v>
      </c>
      <c r="O22" s="128">
        <v>740</v>
      </c>
      <c r="P22" s="97">
        <v>1013.0000000000002</v>
      </c>
      <c r="Q22" s="128">
        <v>3071.000000000005</v>
      </c>
      <c r="R22" s="97">
        <v>5762.0000000000045</v>
      </c>
      <c r="S22" s="300">
        <v>12</v>
      </c>
      <c r="T22" s="128">
        <v>93</v>
      </c>
      <c r="U22" s="311">
        <v>417.99999999999994</v>
      </c>
      <c r="V22" s="128">
        <v>1</v>
      </c>
      <c r="W22" s="97">
        <v>2</v>
      </c>
      <c r="X22" s="128">
        <v>12</v>
      </c>
      <c r="Y22" s="300">
        <v>1</v>
      </c>
      <c r="Z22" s="128">
        <v>353</v>
      </c>
      <c r="AA22" s="311">
        <v>364</v>
      </c>
      <c r="AB22" s="124">
        <f t="shared" si="5"/>
        <v>976</v>
      </c>
      <c r="AC22" s="124">
        <f t="shared" si="6"/>
        <v>5060.0000000000055</v>
      </c>
      <c r="AD22" s="277">
        <f t="shared" si="7"/>
        <v>10395.000000000004</v>
      </c>
    </row>
    <row r="23" spans="1:30" x14ac:dyDescent="0.2">
      <c r="A23" s="523"/>
      <c r="B23" s="293" t="s">
        <v>263</v>
      </c>
      <c r="C23" s="127">
        <v>12</v>
      </c>
      <c r="D23" s="128">
        <v>658.00000000000011</v>
      </c>
      <c r="E23" s="97">
        <v>1560</v>
      </c>
      <c r="F23" s="304">
        <v>5</v>
      </c>
      <c r="G23" s="97">
        <v>38</v>
      </c>
      <c r="H23" s="305">
        <v>91</v>
      </c>
      <c r="I23" s="97">
        <v>45</v>
      </c>
      <c r="J23" s="128">
        <v>158</v>
      </c>
      <c r="K23" s="97">
        <v>386.00000000000017</v>
      </c>
      <c r="L23" s="304">
        <v>0</v>
      </c>
      <c r="M23" s="97">
        <v>0</v>
      </c>
      <c r="N23" s="305">
        <v>0</v>
      </c>
      <c r="O23" s="128">
        <v>58</v>
      </c>
      <c r="P23" s="97">
        <v>109</v>
      </c>
      <c r="Q23" s="128">
        <v>261</v>
      </c>
      <c r="R23" s="97">
        <v>526.00000000000011</v>
      </c>
      <c r="S23" s="300">
        <v>5</v>
      </c>
      <c r="T23" s="128">
        <v>28</v>
      </c>
      <c r="U23" s="311">
        <v>130</v>
      </c>
      <c r="V23" s="128">
        <v>0</v>
      </c>
      <c r="W23" s="97">
        <v>0</v>
      </c>
      <c r="X23" s="128">
        <v>0</v>
      </c>
      <c r="Y23" s="300">
        <v>1</v>
      </c>
      <c r="Z23" s="128">
        <v>556</v>
      </c>
      <c r="AA23" s="311">
        <v>570</v>
      </c>
      <c r="AB23" s="124">
        <f t="shared" si="5"/>
        <v>126</v>
      </c>
      <c r="AC23" s="124">
        <f t="shared" si="6"/>
        <v>1699</v>
      </c>
      <c r="AD23" s="277">
        <f t="shared" si="7"/>
        <v>3263</v>
      </c>
    </row>
    <row r="24" spans="1:30" x14ac:dyDescent="0.2">
      <c r="A24" s="523"/>
      <c r="B24" s="293" t="s">
        <v>39</v>
      </c>
      <c r="C24" s="127">
        <v>13</v>
      </c>
      <c r="D24" s="128">
        <v>462</v>
      </c>
      <c r="E24" s="97">
        <v>1088.9999999999998</v>
      </c>
      <c r="F24" s="304">
        <v>17</v>
      </c>
      <c r="G24" s="97">
        <v>124</v>
      </c>
      <c r="H24" s="305">
        <v>295</v>
      </c>
      <c r="I24" s="97">
        <v>70</v>
      </c>
      <c r="J24" s="128">
        <v>244</v>
      </c>
      <c r="K24" s="97">
        <v>593</v>
      </c>
      <c r="L24" s="304">
        <v>1</v>
      </c>
      <c r="M24" s="97">
        <v>60</v>
      </c>
      <c r="N24" s="305">
        <v>158</v>
      </c>
      <c r="O24" s="128">
        <v>162</v>
      </c>
      <c r="P24" s="97">
        <v>323.00000000000006</v>
      </c>
      <c r="Q24" s="128">
        <v>881</v>
      </c>
      <c r="R24" s="97">
        <v>1883.9999999999998</v>
      </c>
      <c r="S24" s="300">
        <v>6</v>
      </c>
      <c r="T24" s="128">
        <v>83</v>
      </c>
      <c r="U24" s="311">
        <v>326</v>
      </c>
      <c r="V24" s="128">
        <v>0</v>
      </c>
      <c r="W24" s="97">
        <v>0</v>
      </c>
      <c r="X24" s="128">
        <v>0</v>
      </c>
      <c r="Y24" s="300">
        <v>0</v>
      </c>
      <c r="Z24" s="128">
        <v>0</v>
      </c>
      <c r="AA24" s="311">
        <v>0</v>
      </c>
      <c r="AB24" s="124">
        <f t="shared" si="5"/>
        <v>269</v>
      </c>
      <c r="AC24" s="124">
        <f t="shared" si="6"/>
        <v>1854</v>
      </c>
      <c r="AD24" s="277">
        <f t="shared" si="7"/>
        <v>4345</v>
      </c>
    </row>
    <row r="25" spans="1:30" x14ac:dyDescent="0.2">
      <c r="A25" s="523"/>
      <c r="B25" s="293" t="s">
        <v>38</v>
      </c>
      <c r="C25" s="127">
        <v>4</v>
      </c>
      <c r="D25" s="128">
        <v>255</v>
      </c>
      <c r="E25" s="97">
        <v>593</v>
      </c>
      <c r="F25" s="304">
        <v>3</v>
      </c>
      <c r="G25" s="97">
        <v>26</v>
      </c>
      <c r="H25" s="305">
        <v>59</v>
      </c>
      <c r="I25" s="97">
        <v>26</v>
      </c>
      <c r="J25" s="128">
        <v>86</v>
      </c>
      <c r="K25" s="97">
        <v>190.00000000000003</v>
      </c>
      <c r="L25" s="304">
        <v>2</v>
      </c>
      <c r="M25" s="97">
        <v>11</v>
      </c>
      <c r="N25" s="305">
        <v>27</v>
      </c>
      <c r="O25" s="128">
        <v>28</v>
      </c>
      <c r="P25" s="97">
        <v>53.000000000000014</v>
      </c>
      <c r="Q25" s="128">
        <v>113</v>
      </c>
      <c r="R25" s="97">
        <v>235.00000000000003</v>
      </c>
      <c r="S25" s="300">
        <v>0</v>
      </c>
      <c r="T25" s="128">
        <v>0</v>
      </c>
      <c r="U25" s="311">
        <v>0</v>
      </c>
      <c r="V25" s="128">
        <v>0</v>
      </c>
      <c r="W25" s="97">
        <v>0</v>
      </c>
      <c r="X25" s="128">
        <v>0</v>
      </c>
      <c r="Y25" s="300">
        <v>0</v>
      </c>
      <c r="Z25" s="128">
        <v>0</v>
      </c>
      <c r="AA25" s="311">
        <v>0</v>
      </c>
      <c r="AB25" s="124">
        <f t="shared" si="5"/>
        <v>63</v>
      </c>
      <c r="AC25" s="124">
        <f t="shared" si="6"/>
        <v>491</v>
      </c>
      <c r="AD25" s="277">
        <f t="shared" si="7"/>
        <v>1104</v>
      </c>
    </row>
    <row r="26" spans="1:30" x14ac:dyDescent="0.2">
      <c r="A26" s="523"/>
      <c r="B26" s="293" t="s">
        <v>37</v>
      </c>
      <c r="C26" s="127">
        <v>13</v>
      </c>
      <c r="D26" s="128">
        <v>496</v>
      </c>
      <c r="E26" s="97">
        <v>1071</v>
      </c>
      <c r="F26" s="304">
        <v>7</v>
      </c>
      <c r="G26" s="97">
        <v>57</v>
      </c>
      <c r="H26" s="305">
        <v>130</v>
      </c>
      <c r="I26" s="97">
        <v>48</v>
      </c>
      <c r="J26" s="128">
        <v>128</v>
      </c>
      <c r="K26" s="97">
        <v>291</v>
      </c>
      <c r="L26" s="304">
        <v>0</v>
      </c>
      <c r="M26" s="97">
        <v>0</v>
      </c>
      <c r="N26" s="305">
        <v>0</v>
      </c>
      <c r="O26" s="128">
        <v>49</v>
      </c>
      <c r="P26" s="97">
        <v>80.999999999999986</v>
      </c>
      <c r="Q26" s="128">
        <v>176.00000000000003</v>
      </c>
      <c r="R26" s="97">
        <v>341</v>
      </c>
      <c r="S26" s="300">
        <v>1</v>
      </c>
      <c r="T26" s="128">
        <v>5</v>
      </c>
      <c r="U26" s="311">
        <v>32</v>
      </c>
      <c r="V26" s="128">
        <v>1</v>
      </c>
      <c r="W26" s="97">
        <v>7</v>
      </c>
      <c r="X26" s="128">
        <v>16</v>
      </c>
      <c r="Y26" s="300">
        <v>1</v>
      </c>
      <c r="Z26" s="128">
        <v>131</v>
      </c>
      <c r="AA26" s="311">
        <v>140</v>
      </c>
      <c r="AB26" s="124">
        <f t="shared" si="5"/>
        <v>120</v>
      </c>
      <c r="AC26" s="124">
        <f t="shared" si="6"/>
        <v>1000</v>
      </c>
      <c r="AD26" s="277">
        <f t="shared" si="7"/>
        <v>2021</v>
      </c>
    </row>
    <row r="27" spans="1:30" x14ac:dyDescent="0.2">
      <c r="A27" s="523"/>
      <c r="B27" s="293" t="s">
        <v>27</v>
      </c>
      <c r="C27" s="127">
        <v>9</v>
      </c>
      <c r="D27" s="128">
        <v>238.00000000000003</v>
      </c>
      <c r="E27" s="97">
        <v>588</v>
      </c>
      <c r="F27" s="304">
        <v>11</v>
      </c>
      <c r="G27" s="97">
        <v>74</v>
      </c>
      <c r="H27" s="305">
        <v>164</v>
      </c>
      <c r="I27" s="97">
        <v>22</v>
      </c>
      <c r="J27" s="128">
        <v>57.000000000000007</v>
      </c>
      <c r="K27" s="97">
        <v>132.99999999999997</v>
      </c>
      <c r="L27" s="304">
        <v>0</v>
      </c>
      <c r="M27" s="97">
        <v>0</v>
      </c>
      <c r="N27" s="305">
        <v>0</v>
      </c>
      <c r="O27" s="128">
        <v>40</v>
      </c>
      <c r="P27" s="97">
        <v>53.000000000000014</v>
      </c>
      <c r="Q27" s="128">
        <v>145.00000000000003</v>
      </c>
      <c r="R27" s="97">
        <v>314.99999999999994</v>
      </c>
      <c r="S27" s="300">
        <v>0</v>
      </c>
      <c r="T27" s="128">
        <v>0</v>
      </c>
      <c r="U27" s="311">
        <v>0</v>
      </c>
      <c r="V27" s="128">
        <v>0</v>
      </c>
      <c r="W27" s="97">
        <v>0</v>
      </c>
      <c r="X27" s="128">
        <v>0</v>
      </c>
      <c r="Y27" s="300">
        <v>1</v>
      </c>
      <c r="Z27" s="128">
        <v>40</v>
      </c>
      <c r="AA27" s="311">
        <v>96</v>
      </c>
      <c r="AB27" s="124">
        <f t="shared" si="5"/>
        <v>83</v>
      </c>
      <c r="AC27" s="124">
        <f t="shared" si="6"/>
        <v>554</v>
      </c>
      <c r="AD27" s="277">
        <f t="shared" si="7"/>
        <v>1296</v>
      </c>
    </row>
    <row r="28" spans="1:30" x14ac:dyDescent="0.2">
      <c r="A28" s="523"/>
      <c r="B28" s="293" t="s">
        <v>36</v>
      </c>
      <c r="C28" s="127">
        <v>12</v>
      </c>
      <c r="D28" s="128">
        <v>540.00000000000011</v>
      </c>
      <c r="E28" s="97">
        <v>1283</v>
      </c>
      <c r="F28" s="304">
        <v>17</v>
      </c>
      <c r="G28" s="97">
        <v>126.00000000000001</v>
      </c>
      <c r="H28" s="305">
        <v>291.00000000000011</v>
      </c>
      <c r="I28" s="97">
        <v>69</v>
      </c>
      <c r="J28" s="128">
        <v>219</v>
      </c>
      <c r="K28" s="97">
        <v>482</v>
      </c>
      <c r="L28" s="304">
        <v>3</v>
      </c>
      <c r="M28" s="97">
        <v>22</v>
      </c>
      <c r="N28" s="305">
        <v>52</v>
      </c>
      <c r="O28" s="128">
        <v>149</v>
      </c>
      <c r="P28" s="97">
        <v>226</v>
      </c>
      <c r="Q28" s="128">
        <v>561</v>
      </c>
      <c r="R28" s="97">
        <v>1136.0000000000007</v>
      </c>
      <c r="S28" s="300">
        <v>10</v>
      </c>
      <c r="T28" s="128">
        <v>122.00000000000001</v>
      </c>
      <c r="U28" s="311">
        <v>666</v>
      </c>
      <c r="V28" s="128">
        <v>1</v>
      </c>
      <c r="W28" s="97">
        <v>3</v>
      </c>
      <c r="X28" s="128">
        <v>14</v>
      </c>
      <c r="Y28" s="300">
        <v>0</v>
      </c>
      <c r="Z28" s="128">
        <v>0</v>
      </c>
      <c r="AA28" s="311">
        <v>0</v>
      </c>
      <c r="AB28" s="124">
        <f t="shared" si="5"/>
        <v>261</v>
      </c>
      <c r="AC28" s="124">
        <f t="shared" si="6"/>
        <v>1593.0000000000002</v>
      </c>
      <c r="AD28" s="277">
        <f t="shared" si="7"/>
        <v>3924.0000000000009</v>
      </c>
    </row>
    <row r="29" spans="1:30" ht="16.5" thickBot="1" x14ac:dyDescent="0.3">
      <c r="A29" s="528"/>
      <c r="B29" s="286" t="s">
        <v>25</v>
      </c>
      <c r="C29" s="359">
        <f t="shared" ref="C29:N29" si="8">SUM(C18:C28)</f>
        <v>138</v>
      </c>
      <c r="D29" s="346">
        <f t="shared" si="8"/>
        <v>7708</v>
      </c>
      <c r="E29" s="346">
        <f t="shared" si="8"/>
        <v>17176</v>
      </c>
      <c r="F29" s="347">
        <f t="shared" si="8"/>
        <v>112</v>
      </c>
      <c r="G29" s="346">
        <f t="shared" si="8"/>
        <v>882</v>
      </c>
      <c r="H29" s="348">
        <f t="shared" si="8"/>
        <v>2010</v>
      </c>
      <c r="I29" s="346">
        <f t="shared" si="8"/>
        <v>582</v>
      </c>
      <c r="J29" s="346">
        <f t="shared" si="8"/>
        <v>1943.9999999999998</v>
      </c>
      <c r="K29" s="346">
        <f t="shared" si="8"/>
        <v>4438</v>
      </c>
      <c r="L29" s="347">
        <f t="shared" si="8"/>
        <v>12</v>
      </c>
      <c r="M29" s="346">
        <f t="shared" si="8"/>
        <v>187</v>
      </c>
      <c r="N29" s="348">
        <f t="shared" si="8"/>
        <v>427</v>
      </c>
      <c r="O29" s="346">
        <v>1408</v>
      </c>
      <c r="P29" s="346">
        <v>2231.0000000000009</v>
      </c>
      <c r="Q29" s="346">
        <v>6000.0000000000155</v>
      </c>
      <c r="R29" s="346">
        <v>11745.999999999993</v>
      </c>
      <c r="S29" s="347">
        <f t="shared" ref="S29:AA29" si="9">SUM(S18:S28)</f>
        <v>46</v>
      </c>
      <c r="T29" s="346">
        <f t="shared" si="9"/>
        <v>518</v>
      </c>
      <c r="U29" s="348">
        <f t="shared" si="9"/>
        <v>2401</v>
      </c>
      <c r="V29" s="346">
        <f t="shared" si="9"/>
        <v>3</v>
      </c>
      <c r="W29" s="346">
        <f t="shared" si="9"/>
        <v>12</v>
      </c>
      <c r="X29" s="346">
        <f t="shared" si="9"/>
        <v>42</v>
      </c>
      <c r="Y29" s="347">
        <f t="shared" si="9"/>
        <v>12</v>
      </c>
      <c r="Z29" s="346">
        <f t="shared" si="9"/>
        <v>4625</v>
      </c>
      <c r="AA29" s="348">
        <f t="shared" si="9"/>
        <v>4842</v>
      </c>
      <c r="AB29" s="287">
        <f t="shared" si="5"/>
        <v>2313</v>
      </c>
      <c r="AC29" s="287">
        <f t="shared" si="6"/>
        <v>21876.000000000015</v>
      </c>
      <c r="AD29" s="288">
        <f t="shared" si="7"/>
        <v>43081.999999999993</v>
      </c>
    </row>
    <row r="30" spans="1:30" x14ac:dyDescent="0.2">
      <c r="A30" s="523">
        <v>2013</v>
      </c>
      <c r="B30" s="294" t="s">
        <v>41</v>
      </c>
      <c r="C30" s="127">
        <v>10</v>
      </c>
      <c r="D30" s="129">
        <v>632</v>
      </c>
      <c r="E30" s="97">
        <v>1296</v>
      </c>
      <c r="F30" s="306">
        <v>6</v>
      </c>
      <c r="G30" s="97">
        <v>40</v>
      </c>
      <c r="H30" s="307">
        <v>94</v>
      </c>
      <c r="I30" s="97">
        <v>27</v>
      </c>
      <c r="J30" s="129">
        <v>82.999999999999986</v>
      </c>
      <c r="K30" s="97">
        <v>176.00000000000003</v>
      </c>
      <c r="L30" s="306">
        <v>0</v>
      </c>
      <c r="M30" s="97">
        <v>0</v>
      </c>
      <c r="N30" s="307">
        <v>0</v>
      </c>
      <c r="O30" s="129">
        <v>16</v>
      </c>
      <c r="P30" s="97">
        <v>63.000000000000007</v>
      </c>
      <c r="Q30" s="129">
        <v>141</v>
      </c>
      <c r="R30" s="97">
        <v>259.99999999999994</v>
      </c>
      <c r="S30" s="300">
        <v>0</v>
      </c>
      <c r="T30" s="129">
        <v>0</v>
      </c>
      <c r="U30" s="311">
        <v>0</v>
      </c>
      <c r="V30" s="129">
        <v>0</v>
      </c>
      <c r="W30" s="97">
        <v>0</v>
      </c>
      <c r="X30" s="129">
        <v>0</v>
      </c>
      <c r="Y30" s="300">
        <v>2</v>
      </c>
      <c r="Z30" s="129">
        <v>1539</v>
      </c>
      <c r="AA30" s="311">
        <v>1587</v>
      </c>
      <c r="AB30" s="124">
        <f>C30+F30+I30+L30+S30+V30+Y30+O30</f>
        <v>61</v>
      </c>
      <c r="AC30" s="124">
        <f>D30+G30+J30+M30+T30+W30+Z30+Q30</f>
        <v>2435</v>
      </c>
      <c r="AD30" s="277">
        <f>E30+H30+K30+N30+U30+X30+AA30+R30</f>
        <v>3413</v>
      </c>
    </row>
    <row r="31" spans="1:30" x14ac:dyDescent="0.2">
      <c r="A31" s="523"/>
      <c r="B31" s="294" t="s">
        <v>265</v>
      </c>
      <c r="C31" s="127">
        <v>8</v>
      </c>
      <c r="D31" s="129">
        <v>311</v>
      </c>
      <c r="E31" s="97">
        <v>638</v>
      </c>
      <c r="F31" s="306">
        <v>7</v>
      </c>
      <c r="G31" s="97">
        <v>56</v>
      </c>
      <c r="H31" s="307">
        <v>122.99999999999999</v>
      </c>
      <c r="I31" s="97">
        <v>40</v>
      </c>
      <c r="J31" s="129">
        <v>122.00000000000001</v>
      </c>
      <c r="K31" s="97">
        <v>263</v>
      </c>
      <c r="L31" s="306">
        <v>2</v>
      </c>
      <c r="M31" s="97">
        <v>3</v>
      </c>
      <c r="N31" s="307">
        <v>6</v>
      </c>
      <c r="O31" s="129">
        <v>95</v>
      </c>
      <c r="P31" s="97">
        <v>124</v>
      </c>
      <c r="Q31" s="129">
        <v>292.99999999999994</v>
      </c>
      <c r="R31" s="97">
        <v>583.00000000000011</v>
      </c>
      <c r="S31" s="300">
        <v>3</v>
      </c>
      <c r="T31" s="129">
        <v>53</v>
      </c>
      <c r="U31" s="311">
        <v>199</v>
      </c>
      <c r="V31" s="129">
        <v>0</v>
      </c>
      <c r="W31" s="97">
        <v>0</v>
      </c>
      <c r="X31" s="129">
        <v>0</v>
      </c>
      <c r="Y31" s="300">
        <v>1</v>
      </c>
      <c r="Z31" s="129">
        <v>18</v>
      </c>
      <c r="AA31" s="311">
        <v>42</v>
      </c>
      <c r="AB31" s="124">
        <f>C31+F31+I31+L31+S31+V31+Y31+O31</f>
        <v>156</v>
      </c>
      <c r="AC31" s="124">
        <f>D31+G31+J31+M31+T31+W31+Z31+Q31</f>
        <v>856</v>
      </c>
      <c r="AD31" s="277">
        <f>E31+H31+K31+N31+U31+X31+AA31+R31</f>
        <v>1854</v>
      </c>
    </row>
    <row r="32" spans="1:30" x14ac:dyDescent="0.2">
      <c r="A32" s="523"/>
      <c r="B32" s="294" t="s">
        <v>262</v>
      </c>
      <c r="C32" s="127">
        <v>7</v>
      </c>
      <c r="D32" s="129">
        <v>204</v>
      </c>
      <c r="E32" s="97">
        <v>512</v>
      </c>
      <c r="F32" s="306">
        <v>5</v>
      </c>
      <c r="G32" s="97">
        <v>26</v>
      </c>
      <c r="H32" s="307">
        <v>57</v>
      </c>
      <c r="I32" s="97">
        <v>32</v>
      </c>
      <c r="J32" s="129">
        <v>110</v>
      </c>
      <c r="K32" s="97">
        <v>256</v>
      </c>
      <c r="L32" s="306">
        <v>2</v>
      </c>
      <c r="M32" s="97">
        <v>4</v>
      </c>
      <c r="N32" s="307">
        <v>11</v>
      </c>
      <c r="O32" s="129">
        <v>27</v>
      </c>
      <c r="P32" s="97">
        <v>42.000000000000007</v>
      </c>
      <c r="Q32" s="129">
        <v>105</v>
      </c>
      <c r="R32" s="97">
        <v>210</v>
      </c>
      <c r="S32" s="300">
        <v>1</v>
      </c>
      <c r="T32" s="129">
        <v>18</v>
      </c>
      <c r="U32" s="311">
        <v>59</v>
      </c>
      <c r="V32" s="129">
        <v>0</v>
      </c>
      <c r="W32" s="97">
        <v>0</v>
      </c>
      <c r="X32" s="129">
        <v>0</v>
      </c>
      <c r="Y32" s="300">
        <v>0</v>
      </c>
      <c r="Z32" s="129">
        <v>0</v>
      </c>
      <c r="AA32" s="311">
        <v>0</v>
      </c>
      <c r="AB32" s="124">
        <f t="shared" ref="AB32:AB41" si="10">C32+F32+I32+L32+S32+V32+Y32+O32</f>
        <v>74</v>
      </c>
      <c r="AC32" s="124">
        <f t="shared" ref="AC32:AC41" si="11">D32+G32+J32+M32+T32+W32+Z32+Q32</f>
        <v>467</v>
      </c>
      <c r="AD32" s="277">
        <f t="shared" ref="AD32:AD41" si="12">E32+H32+K32+N32+U32+X32+AA32+R32</f>
        <v>1105</v>
      </c>
    </row>
    <row r="33" spans="1:30" x14ac:dyDescent="0.2">
      <c r="A33" s="523"/>
      <c r="B33" s="294" t="s">
        <v>31</v>
      </c>
      <c r="C33" s="127">
        <v>32</v>
      </c>
      <c r="D33" s="129">
        <v>3391.0000000000005</v>
      </c>
      <c r="E33" s="97">
        <v>7063</v>
      </c>
      <c r="F33" s="306">
        <v>9</v>
      </c>
      <c r="G33" s="97">
        <v>71</v>
      </c>
      <c r="H33" s="307">
        <v>141</v>
      </c>
      <c r="I33" s="97">
        <v>18</v>
      </c>
      <c r="J33" s="129">
        <v>87.999999999999986</v>
      </c>
      <c r="K33" s="97">
        <v>182</v>
      </c>
      <c r="L33" s="306">
        <v>3</v>
      </c>
      <c r="M33" s="97">
        <v>87</v>
      </c>
      <c r="N33" s="307">
        <v>174</v>
      </c>
      <c r="O33" s="129">
        <v>69</v>
      </c>
      <c r="P33" s="97">
        <v>189.99999999999994</v>
      </c>
      <c r="Q33" s="129">
        <v>430.99999999999989</v>
      </c>
      <c r="R33" s="97">
        <v>809.00000000000023</v>
      </c>
      <c r="S33" s="300">
        <v>8</v>
      </c>
      <c r="T33" s="129">
        <v>117.99999999999999</v>
      </c>
      <c r="U33" s="311">
        <v>512</v>
      </c>
      <c r="V33" s="129">
        <v>0</v>
      </c>
      <c r="W33" s="97">
        <v>0</v>
      </c>
      <c r="X33" s="129">
        <v>0</v>
      </c>
      <c r="Y33" s="300">
        <v>5</v>
      </c>
      <c r="Z33" s="129">
        <v>1897</v>
      </c>
      <c r="AA33" s="311">
        <v>1948</v>
      </c>
      <c r="AB33" s="124">
        <f t="shared" si="10"/>
        <v>144</v>
      </c>
      <c r="AC33" s="124">
        <f t="shared" si="11"/>
        <v>6083</v>
      </c>
      <c r="AD33" s="277">
        <f t="shared" si="12"/>
        <v>10829</v>
      </c>
    </row>
    <row r="34" spans="1:30" x14ac:dyDescent="0.2">
      <c r="A34" s="523"/>
      <c r="B34" s="294" t="s">
        <v>40</v>
      </c>
      <c r="C34" s="127">
        <v>19</v>
      </c>
      <c r="D34" s="129">
        <v>708</v>
      </c>
      <c r="E34" s="97">
        <v>1910.9999999999995</v>
      </c>
      <c r="F34" s="306">
        <v>20</v>
      </c>
      <c r="G34" s="97">
        <v>203</v>
      </c>
      <c r="H34" s="307">
        <v>484</v>
      </c>
      <c r="I34" s="97">
        <v>172</v>
      </c>
      <c r="J34" s="129">
        <v>620.99999999999977</v>
      </c>
      <c r="K34" s="97">
        <v>1448.9999999999995</v>
      </c>
      <c r="L34" s="306">
        <v>1</v>
      </c>
      <c r="M34" s="97">
        <v>1</v>
      </c>
      <c r="N34" s="307">
        <v>2</v>
      </c>
      <c r="O34" s="129">
        <v>719</v>
      </c>
      <c r="P34" s="97">
        <v>1000.0000000000002</v>
      </c>
      <c r="Q34" s="129">
        <v>3061.0000000000036</v>
      </c>
      <c r="R34" s="97">
        <v>5746.0000000000064</v>
      </c>
      <c r="S34" s="300">
        <v>12</v>
      </c>
      <c r="T34" s="129">
        <v>105.99999999999999</v>
      </c>
      <c r="U34" s="311">
        <v>450</v>
      </c>
      <c r="V34" s="129">
        <v>1</v>
      </c>
      <c r="W34" s="97">
        <v>2</v>
      </c>
      <c r="X34" s="129">
        <v>12</v>
      </c>
      <c r="Y34" s="300">
        <v>2</v>
      </c>
      <c r="Z34" s="129">
        <v>359</v>
      </c>
      <c r="AA34" s="311">
        <v>392</v>
      </c>
      <c r="AB34" s="124">
        <f t="shared" si="10"/>
        <v>946</v>
      </c>
      <c r="AC34" s="124">
        <f t="shared" si="11"/>
        <v>5061.0000000000036</v>
      </c>
      <c r="AD34" s="277">
        <f t="shared" si="12"/>
        <v>10446.000000000005</v>
      </c>
    </row>
    <row r="35" spans="1:30" x14ac:dyDescent="0.2">
      <c r="A35" s="523"/>
      <c r="B35" s="294" t="s">
        <v>263</v>
      </c>
      <c r="C35" s="127">
        <v>11</v>
      </c>
      <c r="D35" s="129">
        <v>659</v>
      </c>
      <c r="E35" s="97">
        <v>1597</v>
      </c>
      <c r="F35" s="306">
        <v>5</v>
      </c>
      <c r="G35" s="97">
        <v>38</v>
      </c>
      <c r="H35" s="307">
        <v>93</v>
      </c>
      <c r="I35" s="97">
        <v>57</v>
      </c>
      <c r="J35" s="129">
        <v>187.00000000000003</v>
      </c>
      <c r="K35" s="97">
        <v>440.99999999999994</v>
      </c>
      <c r="L35" s="306">
        <v>2</v>
      </c>
      <c r="M35" s="97">
        <v>4</v>
      </c>
      <c r="N35" s="307">
        <v>8</v>
      </c>
      <c r="O35" s="129">
        <v>65</v>
      </c>
      <c r="P35" s="97">
        <v>119</v>
      </c>
      <c r="Q35" s="129">
        <v>289.00000000000006</v>
      </c>
      <c r="R35" s="97">
        <v>591.99999999999989</v>
      </c>
      <c r="S35" s="300">
        <v>7</v>
      </c>
      <c r="T35" s="129">
        <v>43</v>
      </c>
      <c r="U35" s="311">
        <v>227</v>
      </c>
      <c r="V35" s="129">
        <v>0</v>
      </c>
      <c r="W35" s="97">
        <v>0</v>
      </c>
      <c r="X35" s="129">
        <v>0</v>
      </c>
      <c r="Y35" s="300">
        <v>1</v>
      </c>
      <c r="Z35" s="129">
        <v>556</v>
      </c>
      <c r="AA35" s="311">
        <v>570</v>
      </c>
      <c r="AB35" s="124">
        <f t="shared" si="10"/>
        <v>148</v>
      </c>
      <c r="AC35" s="124">
        <f t="shared" si="11"/>
        <v>1776</v>
      </c>
      <c r="AD35" s="277">
        <f t="shared" si="12"/>
        <v>3528</v>
      </c>
    </row>
    <row r="36" spans="1:30" x14ac:dyDescent="0.2">
      <c r="A36" s="523"/>
      <c r="B36" s="294" t="s">
        <v>39</v>
      </c>
      <c r="C36" s="127">
        <v>13</v>
      </c>
      <c r="D36" s="129">
        <v>463.99999999999994</v>
      </c>
      <c r="E36" s="97">
        <v>1094</v>
      </c>
      <c r="F36" s="306">
        <v>17</v>
      </c>
      <c r="G36" s="97">
        <v>122</v>
      </c>
      <c r="H36" s="307">
        <v>288.00000000000006</v>
      </c>
      <c r="I36" s="97">
        <v>68</v>
      </c>
      <c r="J36" s="129">
        <v>211.99999999999997</v>
      </c>
      <c r="K36" s="97">
        <v>484.99999999999994</v>
      </c>
      <c r="L36" s="306">
        <v>2</v>
      </c>
      <c r="M36" s="97">
        <v>109</v>
      </c>
      <c r="N36" s="307">
        <v>286</v>
      </c>
      <c r="O36" s="129">
        <v>179</v>
      </c>
      <c r="P36" s="97">
        <v>352.00000000000011</v>
      </c>
      <c r="Q36" s="129">
        <v>970.99999999999989</v>
      </c>
      <c r="R36" s="97">
        <v>2052.0000000000009</v>
      </c>
      <c r="S36" s="300">
        <v>5</v>
      </c>
      <c r="T36" s="129">
        <v>63</v>
      </c>
      <c r="U36" s="311">
        <v>256</v>
      </c>
      <c r="V36" s="129">
        <v>0</v>
      </c>
      <c r="W36" s="97">
        <v>0</v>
      </c>
      <c r="X36" s="129">
        <v>0</v>
      </c>
      <c r="Y36" s="300">
        <v>1</v>
      </c>
      <c r="Z36" s="129">
        <v>20</v>
      </c>
      <c r="AA36" s="311">
        <v>40</v>
      </c>
      <c r="AB36" s="124">
        <f t="shared" si="10"/>
        <v>285</v>
      </c>
      <c r="AC36" s="124">
        <f t="shared" si="11"/>
        <v>1961</v>
      </c>
      <c r="AD36" s="277">
        <f t="shared" si="12"/>
        <v>4501.0000000000009</v>
      </c>
    </row>
    <row r="37" spans="1:30" x14ac:dyDescent="0.2">
      <c r="A37" s="523"/>
      <c r="B37" s="294" t="s">
        <v>38</v>
      </c>
      <c r="C37" s="127">
        <v>4</v>
      </c>
      <c r="D37" s="129">
        <v>255</v>
      </c>
      <c r="E37" s="97">
        <v>593</v>
      </c>
      <c r="F37" s="306">
        <v>3</v>
      </c>
      <c r="G37" s="97">
        <v>26</v>
      </c>
      <c r="H37" s="307">
        <v>59</v>
      </c>
      <c r="I37" s="97">
        <v>24</v>
      </c>
      <c r="J37" s="129">
        <v>75</v>
      </c>
      <c r="K37" s="97">
        <v>162.99999999999997</v>
      </c>
      <c r="L37" s="306">
        <v>5</v>
      </c>
      <c r="M37" s="97">
        <v>23</v>
      </c>
      <c r="N37" s="307">
        <v>51</v>
      </c>
      <c r="O37" s="129">
        <v>29</v>
      </c>
      <c r="P37" s="97">
        <v>55.000000000000014</v>
      </c>
      <c r="Q37" s="129">
        <v>119.00000000000001</v>
      </c>
      <c r="R37" s="97">
        <v>244</v>
      </c>
      <c r="S37" s="300">
        <v>0</v>
      </c>
      <c r="T37" s="129">
        <v>0</v>
      </c>
      <c r="U37" s="311">
        <v>0</v>
      </c>
      <c r="V37" s="129">
        <v>0</v>
      </c>
      <c r="W37" s="97">
        <v>0</v>
      </c>
      <c r="X37" s="129">
        <v>0</v>
      </c>
      <c r="Y37" s="300">
        <v>0</v>
      </c>
      <c r="Z37" s="129">
        <v>0</v>
      </c>
      <c r="AA37" s="311">
        <v>0</v>
      </c>
      <c r="AB37" s="124">
        <f t="shared" si="10"/>
        <v>65</v>
      </c>
      <c r="AC37" s="124">
        <f t="shared" si="11"/>
        <v>498</v>
      </c>
      <c r="AD37" s="277">
        <f t="shared" si="12"/>
        <v>1110</v>
      </c>
    </row>
    <row r="38" spans="1:30" x14ac:dyDescent="0.2">
      <c r="A38" s="523"/>
      <c r="B38" s="294" t="s">
        <v>37</v>
      </c>
      <c r="C38" s="127">
        <v>13</v>
      </c>
      <c r="D38" s="129">
        <v>493.00000000000006</v>
      </c>
      <c r="E38" s="97">
        <v>1085</v>
      </c>
      <c r="F38" s="306">
        <v>6</v>
      </c>
      <c r="G38" s="97">
        <v>49</v>
      </c>
      <c r="H38" s="307">
        <v>111.99999999999999</v>
      </c>
      <c r="I38" s="97">
        <v>48</v>
      </c>
      <c r="J38" s="129">
        <v>130.00000000000003</v>
      </c>
      <c r="K38" s="97">
        <v>299</v>
      </c>
      <c r="L38" s="306">
        <v>0</v>
      </c>
      <c r="M38" s="97">
        <v>0</v>
      </c>
      <c r="N38" s="307">
        <v>0</v>
      </c>
      <c r="O38" s="129">
        <v>51</v>
      </c>
      <c r="P38" s="97">
        <v>82</v>
      </c>
      <c r="Q38" s="129">
        <v>194</v>
      </c>
      <c r="R38" s="97">
        <v>372.00000000000006</v>
      </c>
      <c r="S38" s="300">
        <v>1</v>
      </c>
      <c r="T38" s="129">
        <v>9</v>
      </c>
      <c r="U38" s="311">
        <v>51</v>
      </c>
      <c r="V38" s="129">
        <v>1</v>
      </c>
      <c r="W38" s="97">
        <v>7</v>
      </c>
      <c r="X38" s="129">
        <v>16</v>
      </c>
      <c r="Y38" s="300">
        <v>1</v>
      </c>
      <c r="Z38" s="129">
        <v>131</v>
      </c>
      <c r="AA38" s="311">
        <v>140</v>
      </c>
      <c r="AB38" s="124">
        <f t="shared" si="10"/>
        <v>121</v>
      </c>
      <c r="AC38" s="124">
        <f t="shared" si="11"/>
        <v>1013</v>
      </c>
      <c r="AD38" s="277">
        <f t="shared" si="12"/>
        <v>2075</v>
      </c>
    </row>
    <row r="39" spans="1:30" x14ac:dyDescent="0.2">
      <c r="A39" s="523"/>
      <c r="B39" s="294" t="s">
        <v>27</v>
      </c>
      <c r="C39" s="127">
        <v>9</v>
      </c>
      <c r="D39" s="129">
        <v>238.00000000000003</v>
      </c>
      <c r="E39" s="97">
        <v>588</v>
      </c>
      <c r="F39" s="306">
        <v>10</v>
      </c>
      <c r="G39" s="97">
        <v>63</v>
      </c>
      <c r="H39" s="307">
        <v>139</v>
      </c>
      <c r="I39" s="97">
        <v>22</v>
      </c>
      <c r="J39" s="129">
        <v>58</v>
      </c>
      <c r="K39" s="97">
        <v>135</v>
      </c>
      <c r="L39" s="306">
        <v>0</v>
      </c>
      <c r="M39" s="97">
        <v>0</v>
      </c>
      <c r="N39" s="307">
        <v>0</v>
      </c>
      <c r="O39" s="129">
        <v>42</v>
      </c>
      <c r="P39" s="97">
        <v>61.000000000000014</v>
      </c>
      <c r="Q39" s="129">
        <v>153.00000000000003</v>
      </c>
      <c r="R39" s="97">
        <v>329.99999999999994</v>
      </c>
      <c r="S39" s="300">
        <v>0</v>
      </c>
      <c r="T39" s="129">
        <v>0</v>
      </c>
      <c r="U39" s="311">
        <v>0</v>
      </c>
      <c r="V39" s="129">
        <v>0</v>
      </c>
      <c r="W39" s="97">
        <v>0</v>
      </c>
      <c r="X39" s="129">
        <v>0</v>
      </c>
      <c r="Y39" s="300">
        <v>0</v>
      </c>
      <c r="Z39" s="129">
        <v>0</v>
      </c>
      <c r="AA39" s="311">
        <v>0</v>
      </c>
      <c r="AB39" s="124">
        <f t="shared" si="10"/>
        <v>83</v>
      </c>
      <c r="AC39" s="124">
        <f t="shared" si="11"/>
        <v>512</v>
      </c>
      <c r="AD39" s="277">
        <f t="shared" si="12"/>
        <v>1192</v>
      </c>
    </row>
    <row r="40" spans="1:30" x14ac:dyDescent="0.2">
      <c r="A40" s="523"/>
      <c r="B40" s="294" t="s">
        <v>36</v>
      </c>
      <c r="C40" s="127">
        <v>12</v>
      </c>
      <c r="D40" s="129">
        <v>538</v>
      </c>
      <c r="E40" s="97">
        <v>1284</v>
      </c>
      <c r="F40" s="306">
        <v>18</v>
      </c>
      <c r="G40" s="97">
        <v>142.99999999999994</v>
      </c>
      <c r="H40" s="307">
        <v>330.00000000000006</v>
      </c>
      <c r="I40" s="97">
        <v>73</v>
      </c>
      <c r="J40" s="129">
        <v>238.99999999999994</v>
      </c>
      <c r="K40" s="97">
        <v>526.99999999999989</v>
      </c>
      <c r="L40" s="306">
        <v>5</v>
      </c>
      <c r="M40" s="97">
        <v>52</v>
      </c>
      <c r="N40" s="307">
        <v>114</v>
      </c>
      <c r="O40" s="129">
        <v>145</v>
      </c>
      <c r="P40" s="97">
        <v>222.00000000000006</v>
      </c>
      <c r="Q40" s="129">
        <v>554</v>
      </c>
      <c r="R40" s="97">
        <v>1113.0000000000002</v>
      </c>
      <c r="S40" s="300">
        <v>9</v>
      </c>
      <c r="T40" s="129">
        <v>87</v>
      </c>
      <c r="U40" s="311">
        <v>569</v>
      </c>
      <c r="V40" s="129">
        <v>1</v>
      </c>
      <c r="W40" s="97">
        <v>3</v>
      </c>
      <c r="X40" s="129">
        <v>14</v>
      </c>
      <c r="Y40" s="300">
        <v>0</v>
      </c>
      <c r="Z40" s="129">
        <v>0</v>
      </c>
      <c r="AA40" s="311">
        <v>0</v>
      </c>
      <c r="AB40" s="124">
        <f t="shared" si="10"/>
        <v>263</v>
      </c>
      <c r="AC40" s="124">
        <f t="shared" si="11"/>
        <v>1616</v>
      </c>
      <c r="AD40" s="277">
        <f t="shared" si="12"/>
        <v>3951</v>
      </c>
    </row>
    <row r="41" spans="1:30" ht="16.5" thickBot="1" x14ac:dyDescent="0.3">
      <c r="A41" s="523"/>
      <c r="B41" s="286" t="s">
        <v>25</v>
      </c>
      <c r="C41" s="359">
        <f t="shared" ref="C41:N41" si="13">SUM(C30:C40)</f>
        <v>138</v>
      </c>
      <c r="D41" s="346">
        <f t="shared" si="13"/>
        <v>7893</v>
      </c>
      <c r="E41" s="346">
        <f t="shared" si="13"/>
        <v>17661</v>
      </c>
      <c r="F41" s="347">
        <f t="shared" si="13"/>
        <v>106</v>
      </c>
      <c r="G41" s="346">
        <f t="shared" si="13"/>
        <v>837</v>
      </c>
      <c r="H41" s="348">
        <f t="shared" si="13"/>
        <v>1920</v>
      </c>
      <c r="I41" s="346">
        <f t="shared" si="13"/>
        <v>581</v>
      </c>
      <c r="J41" s="346">
        <f t="shared" si="13"/>
        <v>1924.9999999999998</v>
      </c>
      <c r="K41" s="346">
        <f t="shared" si="13"/>
        <v>4375.9999999999991</v>
      </c>
      <c r="L41" s="347">
        <f t="shared" si="13"/>
        <v>22</v>
      </c>
      <c r="M41" s="346">
        <f t="shared" si="13"/>
        <v>283</v>
      </c>
      <c r="N41" s="348">
        <f t="shared" si="13"/>
        <v>652</v>
      </c>
      <c r="O41" s="346">
        <v>1437</v>
      </c>
      <c r="P41" s="346">
        <v>2310.0000000000018</v>
      </c>
      <c r="Q41" s="346">
        <v>6311</v>
      </c>
      <c r="R41" s="346">
        <v>12310.999999999984</v>
      </c>
      <c r="S41" s="347">
        <f t="shared" ref="S41:AA41" si="14">SUM(S30:S40)</f>
        <v>46</v>
      </c>
      <c r="T41" s="346">
        <f t="shared" si="14"/>
        <v>497</v>
      </c>
      <c r="U41" s="348">
        <f t="shared" si="14"/>
        <v>2323</v>
      </c>
      <c r="V41" s="346">
        <f t="shared" si="14"/>
        <v>3</v>
      </c>
      <c r="W41" s="346">
        <f t="shared" si="14"/>
        <v>12</v>
      </c>
      <c r="X41" s="346">
        <f t="shared" si="14"/>
        <v>42</v>
      </c>
      <c r="Y41" s="347">
        <f t="shared" si="14"/>
        <v>13</v>
      </c>
      <c r="Z41" s="346">
        <f t="shared" si="14"/>
        <v>4520</v>
      </c>
      <c r="AA41" s="348">
        <f t="shared" si="14"/>
        <v>4719</v>
      </c>
      <c r="AB41" s="287">
        <f t="shared" si="10"/>
        <v>2346</v>
      </c>
      <c r="AC41" s="287">
        <f t="shared" si="11"/>
        <v>22278</v>
      </c>
      <c r="AD41" s="288">
        <f t="shared" si="12"/>
        <v>44003.999999999985</v>
      </c>
    </row>
    <row r="42" spans="1:30" x14ac:dyDescent="0.2">
      <c r="A42" s="527">
        <v>2014</v>
      </c>
      <c r="B42" s="295" t="s">
        <v>41</v>
      </c>
      <c r="C42" s="281">
        <v>10</v>
      </c>
      <c r="D42" s="289">
        <v>632</v>
      </c>
      <c r="E42" s="283">
        <v>1296</v>
      </c>
      <c r="F42" s="308">
        <v>6</v>
      </c>
      <c r="G42" s="283">
        <v>40</v>
      </c>
      <c r="H42" s="309">
        <v>96</v>
      </c>
      <c r="I42" s="283">
        <v>24</v>
      </c>
      <c r="J42" s="289">
        <v>77</v>
      </c>
      <c r="K42" s="283">
        <v>165.00000000000003</v>
      </c>
      <c r="L42" s="308">
        <v>0</v>
      </c>
      <c r="M42" s="283">
        <v>0</v>
      </c>
      <c r="N42" s="309">
        <v>0</v>
      </c>
      <c r="O42" s="289">
        <v>14</v>
      </c>
      <c r="P42" s="283">
        <v>63</v>
      </c>
      <c r="Q42" s="289">
        <v>141</v>
      </c>
      <c r="R42" s="283">
        <v>260</v>
      </c>
      <c r="S42" s="314">
        <v>0</v>
      </c>
      <c r="T42" s="289">
        <v>0</v>
      </c>
      <c r="U42" s="315">
        <v>0</v>
      </c>
      <c r="V42" s="289">
        <v>0</v>
      </c>
      <c r="W42" s="283">
        <v>0</v>
      </c>
      <c r="X42" s="289">
        <v>0</v>
      </c>
      <c r="Y42" s="314">
        <v>2</v>
      </c>
      <c r="Z42" s="289">
        <v>1539</v>
      </c>
      <c r="AA42" s="315">
        <v>1587</v>
      </c>
      <c r="AB42" s="284">
        <f>C42+F42+I42+L42+O42+S42+V42+Y42</f>
        <v>56</v>
      </c>
      <c r="AC42" s="284">
        <f>D42+G42+J42+M42+Q42+T42+W42+Z42</f>
        <v>2429</v>
      </c>
      <c r="AD42" s="285">
        <f>E42+H42+K42+N42+R42+U42+X42+AA42</f>
        <v>3404</v>
      </c>
    </row>
    <row r="43" spans="1:30" x14ac:dyDescent="0.2">
      <c r="A43" s="523"/>
      <c r="B43" s="294" t="s">
        <v>265</v>
      </c>
      <c r="C43" s="127">
        <v>7</v>
      </c>
      <c r="D43" s="129">
        <v>298</v>
      </c>
      <c r="E43" s="97">
        <v>602</v>
      </c>
      <c r="F43" s="306">
        <v>7</v>
      </c>
      <c r="G43" s="97">
        <v>56.000000000000014</v>
      </c>
      <c r="H43" s="307">
        <v>124</v>
      </c>
      <c r="I43" s="97">
        <v>36</v>
      </c>
      <c r="J43" s="129">
        <v>114</v>
      </c>
      <c r="K43" s="97">
        <v>246</v>
      </c>
      <c r="L43" s="306">
        <v>2</v>
      </c>
      <c r="M43" s="97">
        <v>3</v>
      </c>
      <c r="N43" s="307">
        <v>6</v>
      </c>
      <c r="O43" s="129">
        <v>94</v>
      </c>
      <c r="P43" s="97">
        <v>123.99999999999999</v>
      </c>
      <c r="Q43" s="129">
        <v>289</v>
      </c>
      <c r="R43" s="97">
        <v>575</v>
      </c>
      <c r="S43" s="300">
        <v>3</v>
      </c>
      <c r="T43" s="129">
        <v>53</v>
      </c>
      <c r="U43" s="311">
        <v>199</v>
      </c>
      <c r="V43" s="129">
        <v>0</v>
      </c>
      <c r="W43" s="97">
        <v>0</v>
      </c>
      <c r="X43" s="129">
        <v>0</v>
      </c>
      <c r="Y43" s="300">
        <v>1</v>
      </c>
      <c r="Z43" s="129">
        <v>18</v>
      </c>
      <c r="AA43" s="311">
        <v>42</v>
      </c>
      <c r="AB43" s="124">
        <f>C43+F43+I43+L43+O43+S43+V43+Y43</f>
        <v>150</v>
      </c>
      <c r="AC43" s="124">
        <f>D43+G43+J43+M43+Q43+T43+W43+Z43</f>
        <v>831</v>
      </c>
      <c r="AD43" s="277">
        <f>E43+H43+K43+N43+R43+U43+X43+AA43</f>
        <v>1794</v>
      </c>
    </row>
    <row r="44" spans="1:30" x14ac:dyDescent="0.2">
      <c r="A44" s="523"/>
      <c r="B44" s="294" t="s">
        <v>262</v>
      </c>
      <c r="C44" s="127">
        <v>7</v>
      </c>
      <c r="D44" s="129">
        <v>208</v>
      </c>
      <c r="E44" s="97">
        <v>531</v>
      </c>
      <c r="F44" s="306">
        <v>5</v>
      </c>
      <c r="G44" s="97">
        <v>23</v>
      </c>
      <c r="H44" s="307">
        <v>51</v>
      </c>
      <c r="I44" s="97">
        <v>31</v>
      </c>
      <c r="J44" s="129">
        <v>108.00000000000003</v>
      </c>
      <c r="K44" s="97">
        <v>248</v>
      </c>
      <c r="L44" s="306">
        <v>3</v>
      </c>
      <c r="M44" s="97">
        <v>10</v>
      </c>
      <c r="N44" s="307">
        <v>25</v>
      </c>
      <c r="O44" s="129">
        <v>27</v>
      </c>
      <c r="P44" s="97">
        <v>41</v>
      </c>
      <c r="Q44" s="129">
        <v>102.00000000000001</v>
      </c>
      <c r="R44" s="97">
        <v>215</v>
      </c>
      <c r="S44" s="300">
        <v>1</v>
      </c>
      <c r="T44" s="129">
        <v>18</v>
      </c>
      <c r="U44" s="311">
        <v>59</v>
      </c>
      <c r="V44" s="129">
        <v>0</v>
      </c>
      <c r="W44" s="97">
        <v>0</v>
      </c>
      <c r="X44" s="129">
        <v>0</v>
      </c>
      <c r="Y44" s="300">
        <v>0</v>
      </c>
      <c r="Z44" s="129">
        <v>0</v>
      </c>
      <c r="AA44" s="311">
        <v>0</v>
      </c>
      <c r="AB44" s="124">
        <f t="shared" ref="AB44:AB52" si="15">C44+F44+I44+L44+O44+S44+V44+Y44</f>
        <v>74</v>
      </c>
      <c r="AC44" s="124">
        <f t="shared" ref="AC44:AC53" si="16">D44+G44+J44+M44+Q44+T44+W44+Z44</f>
        <v>469</v>
      </c>
      <c r="AD44" s="277">
        <f t="shared" ref="AD44:AD53" si="17">E44+H44+K44+N44+R44+U44+X44+AA44</f>
        <v>1129</v>
      </c>
    </row>
    <row r="45" spans="1:30" x14ac:dyDescent="0.2">
      <c r="A45" s="523"/>
      <c r="B45" s="294" t="s">
        <v>31</v>
      </c>
      <c r="C45" s="127">
        <v>31</v>
      </c>
      <c r="D45" s="129">
        <v>3361</v>
      </c>
      <c r="E45" s="97">
        <v>7001.9999999999982</v>
      </c>
      <c r="F45" s="306">
        <v>8</v>
      </c>
      <c r="G45" s="97">
        <v>65</v>
      </c>
      <c r="H45" s="307">
        <v>126.99999999999999</v>
      </c>
      <c r="I45" s="97">
        <v>19</v>
      </c>
      <c r="J45" s="129">
        <v>104</v>
      </c>
      <c r="K45" s="97">
        <v>211.99999999999994</v>
      </c>
      <c r="L45" s="306">
        <v>5</v>
      </c>
      <c r="M45" s="97">
        <v>101</v>
      </c>
      <c r="N45" s="307">
        <v>208</v>
      </c>
      <c r="O45" s="129">
        <v>69</v>
      </c>
      <c r="P45" s="97">
        <v>198.00000000000003</v>
      </c>
      <c r="Q45" s="129">
        <v>443.99999999999989</v>
      </c>
      <c r="R45" s="97">
        <v>840.99999999999989</v>
      </c>
      <c r="S45" s="300">
        <v>8</v>
      </c>
      <c r="T45" s="129">
        <v>117.99999999999999</v>
      </c>
      <c r="U45" s="311">
        <v>512</v>
      </c>
      <c r="V45" s="129">
        <v>0</v>
      </c>
      <c r="W45" s="97">
        <v>0</v>
      </c>
      <c r="X45" s="129">
        <v>0</v>
      </c>
      <c r="Y45" s="300">
        <v>4</v>
      </c>
      <c r="Z45" s="129">
        <v>1832</v>
      </c>
      <c r="AA45" s="311">
        <v>1883</v>
      </c>
      <c r="AB45" s="124">
        <f t="shared" si="15"/>
        <v>144</v>
      </c>
      <c r="AC45" s="124">
        <f t="shared" si="16"/>
        <v>6025</v>
      </c>
      <c r="AD45" s="277">
        <f t="shared" si="17"/>
        <v>10784.999999999998</v>
      </c>
    </row>
    <row r="46" spans="1:30" x14ac:dyDescent="0.2">
      <c r="A46" s="523"/>
      <c r="B46" s="294" t="s">
        <v>40</v>
      </c>
      <c r="C46" s="127">
        <v>20</v>
      </c>
      <c r="D46" s="129">
        <v>723.99999999999989</v>
      </c>
      <c r="E46" s="97">
        <v>1944</v>
      </c>
      <c r="F46" s="306">
        <v>17</v>
      </c>
      <c r="G46" s="97">
        <v>169</v>
      </c>
      <c r="H46" s="307">
        <v>421</v>
      </c>
      <c r="I46" s="97">
        <v>175</v>
      </c>
      <c r="J46" s="129">
        <v>641.99999999999989</v>
      </c>
      <c r="K46" s="97">
        <v>1476.9999999999993</v>
      </c>
      <c r="L46" s="306">
        <v>1</v>
      </c>
      <c r="M46" s="97">
        <v>2</v>
      </c>
      <c r="N46" s="307">
        <v>4</v>
      </c>
      <c r="O46" s="129">
        <v>694</v>
      </c>
      <c r="P46" s="97">
        <v>975.00000000000011</v>
      </c>
      <c r="Q46" s="129">
        <v>2965.9999999999968</v>
      </c>
      <c r="R46" s="97">
        <v>5570.0000000000055</v>
      </c>
      <c r="S46" s="300">
        <v>13</v>
      </c>
      <c r="T46" s="129">
        <v>114.00000000000001</v>
      </c>
      <c r="U46" s="311">
        <v>493.00000000000006</v>
      </c>
      <c r="V46" s="129">
        <v>2</v>
      </c>
      <c r="W46" s="97">
        <v>6</v>
      </c>
      <c r="X46" s="129">
        <v>32</v>
      </c>
      <c r="Y46" s="300">
        <v>1</v>
      </c>
      <c r="Z46" s="129">
        <v>353</v>
      </c>
      <c r="AA46" s="311">
        <v>364</v>
      </c>
      <c r="AB46" s="124">
        <f t="shared" si="15"/>
        <v>923</v>
      </c>
      <c r="AC46" s="124">
        <f t="shared" si="16"/>
        <v>4975.9999999999964</v>
      </c>
      <c r="AD46" s="277">
        <f t="shared" si="17"/>
        <v>10305.000000000004</v>
      </c>
    </row>
    <row r="47" spans="1:30" x14ac:dyDescent="0.2">
      <c r="A47" s="523"/>
      <c r="B47" s="294" t="s">
        <v>263</v>
      </c>
      <c r="C47" s="127">
        <v>11</v>
      </c>
      <c r="D47" s="129">
        <v>659</v>
      </c>
      <c r="E47" s="97">
        <v>1597</v>
      </c>
      <c r="F47" s="306">
        <v>5</v>
      </c>
      <c r="G47" s="97">
        <v>38</v>
      </c>
      <c r="H47" s="307">
        <v>93</v>
      </c>
      <c r="I47" s="97">
        <v>57</v>
      </c>
      <c r="J47" s="129">
        <v>181</v>
      </c>
      <c r="K47" s="97">
        <v>420.99999999999994</v>
      </c>
      <c r="L47" s="306">
        <v>2</v>
      </c>
      <c r="M47" s="97">
        <v>12</v>
      </c>
      <c r="N47" s="307">
        <v>29</v>
      </c>
      <c r="O47" s="129">
        <v>59</v>
      </c>
      <c r="P47" s="97">
        <v>112.00000000000003</v>
      </c>
      <c r="Q47" s="129">
        <v>272</v>
      </c>
      <c r="R47" s="97">
        <v>549.00000000000011</v>
      </c>
      <c r="S47" s="300">
        <v>5</v>
      </c>
      <c r="T47" s="129">
        <v>33</v>
      </c>
      <c r="U47" s="311">
        <v>170</v>
      </c>
      <c r="V47" s="129">
        <v>0</v>
      </c>
      <c r="W47" s="97">
        <v>0</v>
      </c>
      <c r="X47" s="129">
        <v>0</v>
      </c>
      <c r="Y47" s="300">
        <v>1</v>
      </c>
      <c r="Z47" s="129">
        <v>556</v>
      </c>
      <c r="AA47" s="311">
        <v>570</v>
      </c>
      <c r="AB47" s="124">
        <f t="shared" si="15"/>
        <v>140</v>
      </c>
      <c r="AC47" s="124">
        <f t="shared" si="16"/>
        <v>1751</v>
      </c>
      <c r="AD47" s="277">
        <f t="shared" si="17"/>
        <v>3429</v>
      </c>
    </row>
    <row r="48" spans="1:30" x14ac:dyDescent="0.2">
      <c r="A48" s="523"/>
      <c r="B48" s="294" t="s">
        <v>39</v>
      </c>
      <c r="C48" s="127">
        <v>11</v>
      </c>
      <c r="D48" s="129">
        <v>416</v>
      </c>
      <c r="E48" s="97">
        <v>975</v>
      </c>
      <c r="F48" s="306">
        <v>11</v>
      </c>
      <c r="G48" s="97">
        <v>81</v>
      </c>
      <c r="H48" s="307">
        <v>190</v>
      </c>
      <c r="I48" s="97">
        <v>63</v>
      </c>
      <c r="J48" s="129">
        <v>208</v>
      </c>
      <c r="K48" s="97">
        <v>485</v>
      </c>
      <c r="L48" s="306">
        <v>6</v>
      </c>
      <c r="M48" s="97">
        <v>131</v>
      </c>
      <c r="N48" s="307">
        <v>335</v>
      </c>
      <c r="O48" s="129">
        <v>175</v>
      </c>
      <c r="P48" s="97">
        <v>346</v>
      </c>
      <c r="Q48" s="129">
        <v>950.00000000000034</v>
      </c>
      <c r="R48" s="97">
        <v>1999.0000000000011</v>
      </c>
      <c r="S48" s="300">
        <v>5</v>
      </c>
      <c r="T48" s="129">
        <v>63</v>
      </c>
      <c r="U48" s="311">
        <v>267</v>
      </c>
      <c r="V48" s="129">
        <v>1</v>
      </c>
      <c r="W48" s="97">
        <v>1</v>
      </c>
      <c r="X48" s="129">
        <v>4</v>
      </c>
      <c r="Y48" s="300">
        <v>1</v>
      </c>
      <c r="Z48" s="129">
        <v>20</v>
      </c>
      <c r="AA48" s="311">
        <v>40</v>
      </c>
      <c r="AB48" s="124">
        <f t="shared" si="15"/>
        <v>273</v>
      </c>
      <c r="AC48" s="124">
        <f t="shared" si="16"/>
        <v>1870.0000000000005</v>
      </c>
      <c r="AD48" s="277">
        <f t="shared" si="17"/>
        <v>4295.0000000000009</v>
      </c>
    </row>
    <row r="49" spans="1:30" x14ac:dyDescent="0.2">
      <c r="A49" s="523"/>
      <c r="B49" s="294" t="s">
        <v>38</v>
      </c>
      <c r="C49" s="127">
        <v>4</v>
      </c>
      <c r="D49" s="129">
        <v>255</v>
      </c>
      <c r="E49" s="97">
        <v>593</v>
      </c>
      <c r="F49" s="306">
        <v>2</v>
      </c>
      <c r="G49" s="97">
        <v>20</v>
      </c>
      <c r="H49" s="307">
        <v>48</v>
      </c>
      <c r="I49" s="97">
        <v>23</v>
      </c>
      <c r="J49" s="129">
        <v>75.000000000000014</v>
      </c>
      <c r="K49" s="97">
        <v>160.00000000000003</v>
      </c>
      <c r="L49" s="306">
        <v>7</v>
      </c>
      <c r="M49" s="97">
        <v>29.000000000000004</v>
      </c>
      <c r="N49" s="307">
        <v>69</v>
      </c>
      <c r="O49" s="129">
        <v>34</v>
      </c>
      <c r="P49" s="97">
        <v>58.000000000000007</v>
      </c>
      <c r="Q49" s="129">
        <v>135</v>
      </c>
      <c r="R49" s="97">
        <v>275.00000000000006</v>
      </c>
      <c r="S49" s="300">
        <v>0</v>
      </c>
      <c r="T49" s="129">
        <v>0</v>
      </c>
      <c r="U49" s="311">
        <v>0</v>
      </c>
      <c r="V49" s="129">
        <v>0</v>
      </c>
      <c r="W49" s="97">
        <v>0</v>
      </c>
      <c r="X49" s="129">
        <v>0</v>
      </c>
      <c r="Y49" s="300">
        <v>0</v>
      </c>
      <c r="Z49" s="129">
        <v>0</v>
      </c>
      <c r="AA49" s="311">
        <v>0</v>
      </c>
      <c r="AB49" s="124">
        <f t="shared" si="15"/>
        <v>70</v>
      </c>
      <c r="AC49" s="124">
        <f t="shared" si="16"/>
        <v>514</v>
      </c>
      <c r="AD49" s="277">
        <f t="shared" si="17"/>
        <v>1145</v>
      </c>
    </row>
    <row r="50" spans="1:30" x14ac:dyDescent="0.2">
      <c r="A50" s="523"/>
      <c r="B50" s="294" t="s">
        <v>37</v>
      </c>
      <c r="C50" s="127">
        <v>13</v>
      </c>
      <c r="D50" s="129">
        <v>503</v>
      </c>
      <c r="E50" s="97">
        <v>1112</v>
      </c>
      <c r="F50" s="306">
        <v>4</v>
      </c>
      <c r="G50" s="97">
        <v>23</v>
      </c>
      <c r="H50" s="307">
        <v>49</v>
      </c>
      <c r="I50" s="97">
        <v>44</v>
      </c>
      <c r="J50" s="129">
        <v>119.99999999999999</v>
      </c>
      <c r="K50" s="97">
        <v>277</v>
      </c>
      <c r="L50" s="306">
        <v>0</v>
      </c>
      <c r="M50" s="97">
        <v>0</v>
      </c>
      <c r="N50" s="307">
        <v>0</v>
      </c>
      <c r="O50" s="129">
        <v>51</v>
      </c>
      <c r="P50" s="97">
        <v>78</v>
      </c>
      <c r="Q50" s="129">
        <v>176</v>
      </c>
      <c r="R50" s="97">
        <v>341</v>
      </c>
      <c r="S50" s="300">
        <v>1</v>
      </c>
      <c r="T50" s="129">
        <v>9</v>
      </c>
      <c r="U50" s="311">
        <v>51</v>
      </c>
      <c r="V50" s="129">
        <v>2</v>
      </c>
      <c r="W50" s="97">
        <v>11</v>
      </c>
      <c r="X50" s="129">
        <v>35</v>
      </c>
      <c r="Y50" s="300">
        <v>1</v>
      </c>
      <c r="Z50" s="129">
        <v>131</v>
      </c>
      <c r="AA50" s="311">
        <v>140</v>
      </c>
      <c r="AB50" s="124">
        <f t="shared" si="15"/>
        <v>116</v>
      </c>
      <c r="AC50" s="124">
        <f t="shared" si="16"/>
        <v>973</v>
      </c>
      <c r="AD50" s="277">
        <f t="shared" si="17"/>
        <v>2005</v>
      </c>
    </row>
    <row r="51" spans="1:30" x14ac:dyDescent="0.2">
      <c r="A51" s="523"/>
      <c r="B51" s="294" t="s">
        <v>27</v>
      </c>
      <c r="C51" s="127">
        <v>9</v>
      </c>
      <c r="D51" s="129">
        <v>238</v>
      </c>
      <c r="E51" s="97">
        <v>588</v>
      </c>
      <c r="F51" s="306">
        <v>10</v>
      </c>
      <c r="G51" s="97">
        <v>70</v>
      </c>
      <c r="H51" s="307">
        <v>154</v>
      </c>
      <c r="I51" s="97">
        <v>19</v>
      </c>
      <c r="J51" s="129">
        <v>52.999999999999993</v>
      </c>
      <c r="K51" s="97">
        <v>125.99999999999999</v>
      </c>
      <c r="L51" s="306">
        <v>0</v>
      </c>
      <c r="M51" s="97">
        <v>0</v>
      </c>
      <c r="N51" s="307">
        <v>0</v>
      </c>
      <c r="O51" s="129">
        <v>43</v>
      </c>
      <c r="P51" s="97">
        <v>59.000000000000021</v>
      </c>
      <c r="Q51" s="129">
        <v>148.99999999999997</v>
      </c>
      <c r="R51" s="97">
        <v>325.00000000000006</v>
      </c>
      <c r="S51" s="300">
        <v>0</v>
      </c>
      <c r="T51" s="129">
        <v>0</v>
      </c>
      <c r="U51" s="311">
        <v>0</v>
      </c>
      <c r="V51" s="129">
        <v>0</v>
      </c>
      <c r="W51" s="97">
        <v>0</v>
      </c>
      <c r="X51" s="129">
        <v>0</v>
      </c>
      <c r="Y51" s="300">
        <v>0</v>
      </c>
      <c r="Z51" s="129">
        <v>0</v>
      </c>
      <c r="AA51" s="311">
        <v>0</v>
      </c>
      <c r="AB51" s="124">
        <f t="shared" si="15"/>
        <v>81</v>
      </c>
      <c r="AC51" s="124">
        <f t="shared" si="16"/>
        <v>510</v>
      </c>
      <c r="AD51" s="277">
        <f t="shared" si="17"/>
        <v>1193</v>
      </c>
    </row>
    <row r="52" spans="1:30" x14ac:dyDescent="0.2">
      <c r="A52" s="523"/>
      <c r="B52" s="294" t="s">
        <v>36</v>
      </c>
      <c r="C52" s="127">
        <v>11</v>
      </c>
      <c r="D52" s="129">
        <v>515.00000000000011</v>
      </c>
      <c r="E52" s="97">
        <v>1230</v>
      </c>
      <c r="F52" s="306">
        <v>17</v>
      </c>
      <c r="G52" s="97">
        <v>136</v>
      </c>
      <c r="H52" s="307">
        <v>317</v>
      </c>
      <c r="I52" s="97">
        <v>69</v>
      </c>
      <c r="J52" s="129">
        <v>211</v>
      </c>
      <c r="K52" s="97">
        <v>461.99999999999994</v>
      </c>
      <c r="L52" s="306">
        <v>10</v>
      </c>
      <c r="M52" s="97">
        <v>76</v>
      </c>
      <c r="N52" s="307">
        <v>190</v>
      </c>
      <c r="O52" s="129">
        <v>145</v>
      </c>
      <c r="P52" s="97">
        <v>229.00000000000009</v>
      </c>
      <c r="Q52" s="129">
        <v>553.00000000000023</v>
      </c>
      <c r="R52" s="97">
        <v>1105</v>
      </c>
      <c r="S52" s="300">
        <v>10</v>
      </c>
      <c r="T52" s="129">
        <v>177.00000000000003</v>
      </c>
      <c r="U52" s="311">
        <v>645</v>
      </c>
      <c r="V52" s="129">
        <v>2</v>
      </c>
      <c r="W52" s="97">
        <v>7</v>
      </c>
      <c r="X52" s="129">
        <v>34</v>
      </c>
      <c r="Y52" s="300">
        <v>0</v>
      </c>
      <c r="Z52" s="129">
        <v>0</v>
      </c>
      <c r="AA52" s="311">
        <v>0</v>
      </c>
      <c r="AB52" s="124">
        <f t="shared" si="15"/>
        <v>264</v>
      </c>
      <c r="AC52" s="124">
        <f t="shared" si="16"/>
        <v>1675.0000000000005</v>
      </c>
      <c r="AD52" s="277">
        <f t="shared" si="17"/>
        <v>3983</v>
      </c>
    </row>
    <row r="53" spans="1:30" ht="16.5" thickBot="1" x14ac:dyDescent="0.3">
      <c r="A53" s="528"/>
      <c r="B53" s="286" t="s">
        <v>25</v>
      </c>
      <c r="C53" s="359">
        <v>134</v>
      </c>
      <c r="D53" s="346">
        <v>7809</v>
      </c>
      <c r="E53" s="346">
        <v>17470</v>
      </c>
      <c r="F53" s="347">
        <v>92</v>
      </c>
      <c r="G53" s="346">
        <v>721</v>
      </c>
      <c r="H53" s="348">
        <v>1670</v>
      </c>
      <c r="I53" s="346">
        <v>560</v>
      </c>
      <c r="J53" s="346">
        <v>1893</v>
      </c>
      <c r="K53" s="346">
        <v>4279</v>
      </c>
      <c r="L53" s="347">
        <v>36</v>
      </c>
      <c r="M53" s="346">
        <v>364</v>
      </c>
      <c r="N53" s="348">
        <v>866</v>
      </c>
      <c r="O53" s="346">
        <v>1405</v>
      </c>
      <c r="P53" s="346">
        <v>2283</v>
      </c>
      <c r="Q53" s="346">
        <v>6177</v>
      </c>
      <c r="R53" s="346">
        <v>12055</v>
      </c>
      <c r="S53" s="347">
        <v>46</v>
      </c>
      <c r="T53" s="346">
        <v>585</v>
      </c>
      <c r="U53" s="348">
        <v>2396</v>
      </c>
      <c r="V53" s="346">
        <v>7</v>
      </c>
      <c r="W53" s="346">
        <v>25</v>
      </c>
      <c r="X53" s="346">
        <v>105</v>
      </c>
      <c r="Y53" s="347">
        <v>11</v>
      </c>
      <c r="Z53" s="346">
        <v>4449</v>
      </c>
      <c r="AA53" s="348">
        <v>4626</v>
      </c>
      <c r="AB53" s="287">
        <f>C53+F53+I53+L53+O53+S53+V53+Y53</f>
        <v>2291</v>
      </c>
      <c r="AC53" s="287">
        <f t="shared" si="16"/>
        <v>22023</v>
      </c>
      <c r="AD53" s="288">
        <f t="shared" si="17"/>
        <v>43467</v>
      </c>
    </row>
    <row r="54" spans="1:30" x14ac:dyDescent="0.2">
      <c r="A54" s="522">
        <v>2015</v>
      </c>
      <c r="B54" s="294" t="s">
        <v>41</v>
      </c>
      <c r="C54" s="341">
        <v>10</v>
      </c>
      <c r="D54" s="129">
        <v>631</v>
      </c>
      <c r="E54" s="342">
        <v>1295</v>
      </c>
      <c r="F54" s="306">
        <v>6</v>
      </c>
      <c r="G54" s="342">
        <v>40</v>
      </c>
      <c r="H54" s="307">
        <v>96</v>
      </c>
      <c r="I54" s="342">
        <v>22</v>
      </c>
      <c r="J54" s="129">
        <v>60.999999999999993</v>
      </c>
      <c r="K54" s="342">
        <v>133</v>
      </c>
      <c r="L54" s="306">
        <v>1</v>
      </c>
      <c r="M54" s="342">
        <v>3</v>
      </c>
      <c r="N54" s="307">
        <v>10</v>
      </c>
      <c r="O54" s="129">
        <v>14</v>
      </c>
      <c r="P54" s="342">
        <v>64.000000000000014</v>
      </c>
      <c r="Q54" s="129">
        <v>145</v>
      </c>
      <c r="R54" s="342">
        <v>263.00000000000006</v>
      </c>
      <c r="S54" s="343">
        <v>0</v>
      </c>
      <c r="T54" s="129">
        <v>0</v>
      </c>
      <c r="U54" s="344">
        <v>0</v>
      </c>
      <c r="V54" s="343">
        <v>0</v>
      </c>
      <c r="W54" s="129">
        <v>0</v>
      </c>
      <c r="X54" s="344">
        <v>0</v>
      </c>
      <c r="Y54" s="343">
        <v>2</v>
      </c>
      <c r="Z54" s="129">
        <v>1539</v>
      </c>
      <c r="AA54" s="344">
        <v>1587</v>
      </c>
      <c r="AB54" s="124">
        <v>55</v>
      </c>
      <c r="AC54" s="124">
        <v>2419</v>
      </c>
      <c r="AD54" s="277">
        <v>3384</v>
      </c>
    </row>
    <row r="55" spans="1:30" x14ac:dyDescent="0.2">
      <c r="A55" s="523"/>
      <c r="B55" s="294" t="s">
        <v>265</v>
      </c>
      <c r="C55" s="341">
        <v>7</v>
      </c>
      <c r="D55" s="129">
        <v>299</v>
      </c>
      <c r="E55" s="342">
        <v>606</v>
      </c>
      <c r="F55" s="306">
        <v>9</v>
      </c>
      <c r="G55" s="342">
        <v>76</v>
      </c>
      <c r="H55" s="307">
        <v>168</v>
      </c>
      <c r="I55" s="342">
        <v>36</v>
      </c>
      <c r="J55" s="129">
        <v>109.99999999999997</v>
      </c>
      <c r="K55" s="342">
        <v>239.00000000000009</v>
      </c>
      <c r="L55" s="306">
        <v>2</v>
      </c>
      <c r="M55" s="342">
        <v>3</v>
      </c>
      <c r="N55" s="307">
        <v>6</v>
      </c>
      <c r="O55" s="129">
        <v>103</v>
      </c>
      <c r="P55" s="342">
        <v>132</v>
      </c>
      <c r="Q55" s="129">
        <v>308.00000000000006</v>
      </c>
      <c r="R55" s="342">
        <v>618.00000000000023</v>
      </c>
      <c r="S55" s="343">
        <v>3</v>
      </c>
      <c r="T55" s="129">
        <v>53</v>
      </c>
      <c r="U55" s="344">
        <v>199</v>
      </c>
      <c r="V55" s="306">
        <v>0</v>
      </c>
      <c r="W55" s="129">
        <v>0</v>
      </c>
      <c r="X55" s="307">
        <v>0</v>
      </c>
      <c r="Y55" s="343">
        <v>1</v>
      </c>
      <c r="Z55" s="129">
        <v>18</v>
      </c>
      <c r="AA55" s="344">
        <v>42</v>
      </c>
      <c r="AB55" s="124">
        <v>161</v>
      </c>
      <c r="AC55" s="124">
        <v>867</v>
      </c>
      <c r="AD55" s="277">
        <v>1878.0000000000005</v>
      </c>
    </row>
    <row r="56" spans="1:30" x14ac:dyDescent="0.2">
      <c r="A56" s="523"/>
      <c r="B56" s="294" t="s">
        <v>262</v>
      </c>
      <c r="C56" s="341">
        <v>7</v>
      </c>
      <c r="D56" s="129">
        <v>208</v>
      </c>
      <c r="E56" s="342">
        <v>530.99999999999989</v>
      </c>
      <c r="F56" s="306">
        <v>4</v>
      </c>
      <c r="G56" s="342">
        <v>19</v>
      </c>
      <c r="H56" s="307">
        <v>41</v>
      </c>
      <c r="I56" s="342">
        <v>28</v>
      </c>
      <c r="J56" s="129">
        <v>102.00000000000001</v>
      </c>
      <c r="K56" s="342">
        <v>239.00000000000003</v>
      </c>
      <c r="L56" s="306">
        <v>4</v>
      </c>
      <c r="M56" s="342">
        <v>12</v>
      </c>
      <c r="N56" s="307">
        <v>28</v>
      </c>
      <c r="O56" s="129">
        <v>27</v>
      </c>
      <c r="P56" s="342">
        <v>44</v>
      </c>
      <c r="Q56" s="129">
        <v>102</v>
      </c>
      <c r="R56" s="342">
        <v>213</v>
      </c>
      <c r="S56" s="343">
        <v>2</v>
      </c>
      <c r="T56" s="129">
        <v>31</v>
      </c>
      <c r="U56" s="344">
        <v>121</v>
      </c>
      <c r="V56" s="129">
        <v>0</v>
      </c>
      <c r="W56" s="129">
        <v>0</v>
      </c>
      <c r="X56" s="129">
        <v>0</v>
      </c>
      <c r="Y56" s="306">
        <v>0</v>
      </c>
      <c r="Z56" s="129">
        <v>0</v>
      </c>
      <c r="AA56" s="129">
        <v>0</v>
      </c>
      <c r="AB56" s="345">
        <v>72</v>
      </c>
      <c r="AC56" s="124">
        <v>474</v>
      </c>
      <c r="AD56" s="277">
        <v>1173</v>
      </c>
    </row>
    <row r="57" spans="1:30" x14ac:dyDescent="0.2">
      <c r="A57" s="523"/>
      <c r="B57" s="294" t="s">
        <v>31</v>
      </c>
      <c r="C57" s="341">
        <v>32</v>
      </c>
      <c r="D57" s="129">
        <v>3386</v>
      </c>
      <c r="E57" s="342">
        <v>7130</v>
      </c>
      <c r="F57" s="306">
        <v>6</v>
      </c>
      <c r="G57" s="342">
        <v>45</v>
      </c>
      <c r="H57" s="307">
        <v>84</v>
      </c>
      <c r="I57" s="342">
        <v>22</v>
      </c>
      <c r="J57" s="129">
        <v>121.99999999999997</v>
      </c>
      <c r="K57" s="342">
        <v>250.99999999999994</v>
      </c>
      <c r="L57" s="306">
        <v>8</v>
      </c>
      <c r="M57" s="342">
        <v>116</v>
      </c>
      <c r="N57" s="307">
        <v>240.00000000000003</v>
      </c>
      <c r="O57" s="129">
        <v>90</v>
      </c>
      <c r="P57" s="342">
        <v>222.99999999999997</v>
      </c>
      <c r="Q57" s="129">
        <v>480.00000000000006</v>
      </c>
      <c r="R57" s="342">
        <v>918.99999999999966</v>
      </c>
      <c r="S57" s="343">
        <v>7</v>
      </c>
      <c r="T57" s="129">
        <v>113</v>
      </c>
      <c r="U57" s="344">
        <v>471.99999999999989</v>
      </c>
      <c r="V57" s="129">
        <v>0</v>
      </c>
      <c r="W57" s="129">
        <v>0</v>
      </c>
      <c r="X57" s="129">
        <v>0</v>
      </c>
      <c r="Y57" s="343">
        <v>4</v>
      </c>
      <c r="Z57" s="129">
        <v>1835</v>
      </c>
      <c r="AA57" s="344">
        <v>1880</v>
      </c>
      <c r="AB57" s="124">
        <v>169</v>
      </c>
      <c r="AC57" s="124">
        <v>6097</v>
      </c>
      <c r="AD57" s="277">
        <v>10976</v>
      </c>
    </row>
    <row r="58" spans="1:30" x14ac:dyDescent="0.2">
      <c r="A58" s="523"/>
      <c r="B58" s="294" t="s">
        <v>40</v>
      </c>
      <c r="C58" s="341">
        <v>20</v>
      </c>
      <c r="D58" s="129">
        <v>723.00000000000011</v>
      </c>
      <c r="E58" s="342">
        <v>1942</v>
      </c>
      <c r="F58" s="306">
        <v>17</v>
      </c>
      <c r="G58" s="342">
        <v>178</v>
      </c>
      <c r="H58" s="307">
        <v>439</v>
      </c>
      <c r="I58" s="342">
        <v>162</v>
      </c>
      <c r="J58" s="129">
        <v>608.00000000000023</v>
      </c>
      <c r="K58" s="342">
        <v>1412</v>
      </c>
      <c r="L58" s="306">
        <v>3</v>
      </c>
      <c r="M58" s="342">
        <v>9</v>
      </c>
      <c r="N58" s="307">
        <v>25</v>
      </c>
      <c r="O58" s="129">
        <v>689</v>
      </c>
      <c r="P58" s="342">
        <v>964.99999999999989</v>
      </c>
      <c r="Q58" s="129">
        <v>2952.0000000000032</v>
      </c>
      <c r="R58" s="342">
        <v>5563</v>
      </c>
      <c r="S58" s="343">
        <v>13</v>
      </c>
      <c r="T58" s="129">
        <v>114.00000000000001</v>
      </c>
      <c r="U58" s="344">
        <v>494</v>
      </c>
      <c r="V58" s="129">
        <v>3</v>
      </c>
      <c r="W58" s="342">
        <v>7</v>
      </c>
      <c r="X58" s="129">
        <v>46</v>
      </c>
      <c r="Y58" s="343">
        <v>1</v>
      </c>
      <c r="Z58" s="129">
        <v>353</v>
      </c>
      <c r="AA58" s="344">
        <v>364</v>
      </c>
      <c r="AB58" s="124">
        <v>908</v>
      </c>
      <c r="AC58" s="124">
        <v>4944.0000000000036</v>
      </c>
      <c r="AD58" s="277">
        <v>10285</v>
      </c>
    </row>
    <row r="59" spans="1:30" x14ac:dyDescent="0.2">
      <c r="A59" s="523"/>
      <c r="B59" s="294" t="s">
        <v>263</v>
      </c>
      <c r="C59" s="341">
        <v>11</v>
      </c>
      <c r="D59" s="129">
        <v>659</v>
      </c>
      <c r="E59" s="342">
        <v>1597</v>
      </c>
      <c r="F59" s="306">
        <v>3</v>
      </c>
      <c r="G59" s="342">
        <v>27</v>
      </c>
      <c r="H59" s="307">
        <v>64</v>
      </c>
      <c r="I59" s="342">
        <v>55</v>
      </c>
      <c r="J59" s="129">
        <v>178.00000000000003</v>
      </c>
      <c r="K59" s="342">
        <v>409.99999999999994</v>
      </c>
      <c r="L59" s="306">
        <v>2</v>
      </c>
      <c r="M59" s="342">
        <v>11</v>
      </c>
      <c r="N59" s="307">
        <v>28</v>
      </c>
      <c r="O59" s="129">
        <v>50</v>
      </c>
      <c r="P59" s="342">
        <v>100.99999999999997</v>
      </c>
      <c r="Q59" s="129">
        <v>246.00000000000009</v>
      </c>
      <c r="R59" s="342">
        <v>509.99999999999994</v>
      </c>
      <c r="S59" s="343">
        <v>5</v>
      </c>
      <c r="T59" s="129">
        <v>33</v>
      </c>
      <c r="U59" s="344">
        <v>170</v>
      </c>
      <c r="V59" s="129">
        <v>0</v>
      </c>
      <c r="W59" s="129">
        <v>0</v>
      </c>
      <c r="X59" s="129">
        <v>0</v>
      </c>
      <c r="Y59" s="343">
        <v>1</v>
      </c>
      <c r="Z59" s="129">
        <v>556</v>
      </c>
      <c r="AA59" s="344">
        <v>570</v>
      </c>
      <c r="AB59" s="124">
        <v>127</v>
      </c>
      <c r="AC59" s="124">
        <v>1710</v>
      </c>
      <c r="AD59" s="277">
        <v>3349</v>
      </c>
    </row>
    <row r="60" spans="1:30" x14ac:dyDescent="0.2">
      <c r="A60" s="523"/>
      <c r="B60" s="294" t="s">
        <v>39</v>
      </c>
      <c r="C60" s="341">
        <v>11</v>
      </c>
      <c r="D60" s="129">
        <v>415</v>
      </c>
      <c r="E60" s="342">
        <v>973</v>
      </c>
      <c r="F60" s="306">
        <v>10</v>
      </c>
      <c r="G60" s="342">
        <v>76</v>
      </c>
      <c r="H60" s="307">
        <v>172.99999999999997</v>
      </c>
      <c r="I60" s="342">
        <v>58</v>
      </c>
      <c r="J60" s="129">
        <v>189</v>
      </c>
      <c r="K60" s="342">
        <v>439</v>
      </c>
      <c r="L60" s="306">
        <v>6</v>
      </c>
      <c r="M60" s="342">
        <v>130</v>
      </c>
      <c r="N60" s="307">
        <v>338.99999999999994</v>
      </c>
      <c r="O60" s="129">
        <v>171</v>
      </c>
      <c r="P60" s="342">
        <v>334.99999999999994</v>
      </c>
      <c r="Q60" s="129">
        <v>911.99999999999977</v>
      </c>
      <c r="R60" s="342">
        <v>1935.9999999999989</v>
      </c>
      <c r="S60" s="343">
        <v>4</v>
      </c>
      <c r="T60" s="129">
        <v>52</v>
      </c>
      <c r="U60" s="344">
        <v>217</v>
      </c>
      <c r="V60" s="129">
        <v>1</v>
      </c>
      <c r="W60" s="342">
        <v>1</v>
      </c>
      <c r="X60" s="307">
        <v>2</v>
      </c>
      <c r="Y60" s="129">
        <v>0</v>
      </c>
      <c r="Z60" s="129">
        <v>0</v>
      </c>
      <c r="AA60" s="307">
        <v>0</v>
      </c>
      <c r="AB60" s="124">
        <v>261</v>
      </c>
      <c r="AC60" s="124">
        <v>1774.9999999999998</v>
      </c>
      <c r="AD60" s="277">
        <v>4078.9999999999991</v>
      </c>
    </row>
    <row r="61" spans="1:30" x14ac:dyDescent="0.2">
      <c r="A61" s="523"/>
      <c r="B61" s="294" t="s">
        <v>38</v>
      </c>
      <c r="C61" s="341">
        <v>4</v>
      </c>
      <c r="D61" s="129">
        <v>255</v>
      </c>
      <c r="E61" s="342">
        <v>593</v>
      </c>
      <c r="F61" s="306">
        <v>2</v>
      </c>
      <c r="G61" s="342">
        <v>20</v>
      </c>
      <c r="H61" s="307">
        <v>48</v>
      </c>
      <c r="I61" s="342">
        <v>18</v>
      </c>
      <c r="J61" s="129">
        <v>61.000000000000007</v>
      </c>
      <c r="K61" s="342">
        <v>131</v>
      </c>
      <c r="L61" s="306">
        <v>6</v>
      </c>
      <c r="M61" s="342">
        <v>27</v>
      </c>
      <c r="N61" s="307">
        <v>63</v>
      </c>
      <c r="O61" s="129">
        <v>30</v>
      </c>
      <c r="P61" s="342">
        <v>49.999999999999993</v>
      </c>
      <c r="Q61" s="129">
        <v>116</v>
      </c>
      <c r="R61" s="342">
        <v>237.00000000000003</v>
      </c>
      <c r="S61" s="306">
        <v>0</v>
      </c>
      <c r="T61" s="129">
        <v>0</v>
      </c>
      <c r="U61" s="307">
        <v>0</v>
      </c>
      <c r="V61" s="129">
        <v>0</v>
      </c>
      <c r="W61" s="129">
        <v>0</v>
      </c>
      <c r="X61" s="307">
        <v>0</v>
      </c>
      <c r="Y61" s="129">
        <v>0</v>
      </c>
      <c r="Z61" s="129">
        <v>0</v>
      </c>
      <c r="AA61" s="307">
        <v>0</v>
      </c>
      <c r="AB61" s="124">
        <v>60</v>
      </c>
      <c r="AC61" s="124">
        <v>479</v>
      </c>
      <c r="AD61" s="277">
        <v>1072</v>
      </c>
    </row>
    <row r="62" spans="1:30" x14ac:dyDescent="0.2">
      <c r="A62" s="523"/>
      <c r="B62" s="294" t="s">
        <v>37</v>
      </c>
      <c r="C62" s="341">
        <v>12</v>
      </c>
      <c r="D62" s="129">
        <v>479</v>
      </c>
      <c r="E62" s="342">
        <v>1063</v>
      </c>
      <c r="F62" s="306">
        <v>4</v>
      </c>
      <c r="G62" s="342">
        <v>19</v>
      </c>
      <c r="H62" s="307">
        <v>40</v>
      </c>
      <c r="I62" s="342">
        <v>48</v>
      </c>
      <c r="J62" s="129">
        <v>140</v>
      </c>
      <c r="K62" s="342">
        <v>319</v>
      </c>
      <c r="L62" s="306">
        <v>0</v>
      </c>
      <c r="M62" s="342">
        <v>0</v>
      </c>
      <c r="N62" s="307">
        <v>0</v>
      </c>
      <c r="O62" s="129">
        <v>48</v>
      </c>
      <c r="P62" s="342">
        <v>73.000000000000014</v>
      </c>
      <c r="Q62" s="129">
        <v>160</v>
      </c>
      <c r="R62" s="342">
        <v>315</v>
      </c>
      <c r="S62" s="343">
        <v>1</v>
      </c>
      <c r="T62" s="129">
        <v>9</v>
      </c>
      <c r="U62" s="344">
        <v>51</v>
      </c>
      <c r="V62" s="129">
        <v>1</v>
      </c>
      <c r="W62" s="342">
        <v>4</v>
      </c>
      <c r="X62" s="129">
        <v>19</v>
      </c>
      <c r="Y62" s="343">
        <v>1</v>
      </c>
      <c r="Z62" s="129">
        <v>131</v>
      </c>
      <c r="AA62" s="344">
        <v>140</v>
      </c>
      <c r="AB62" s="124">
        <v>115</v>
      </c>
      <c r="AC62" s="124">
        <v>942</v>
      </c>
      <c r="AD62" s="277">
        <v>1947</v>
      </c>
    </row>
    <row r="63" spans="1:30" x14ac:dyDescent="0.2">
      <c r="A63" s="523"/>
      <c r="B63" s="294" t="s">
        <v>27</v>
      </c>
      <c r="C63" s="341">
        <v>9</v>
      </c>
      <c r="D63" s="129">
        <v>238</v>
      </c>
      <c r="E63" s="342">
        <v>588</v>
      </c>
      <c r="F63" s="306">
        <v>10</v>
      </c>
      <c r="G63" s="342">
        <v>70</v>
      </c>
      <c r="H63" s="307">
        <v>153</v>
      </c>
      <c r="I63" s="342">
        <v>19</v>
      </c>
      <c r="J63" s="129">
        <v>55</v>
      </c>
      <c r="K63" s="342">
        <v>132.99999999999997</v>
      </c>
      <c r="L63" s="306">
        <v>1</v>
      </c>
      <c r="M63" s="342">
        <v>7</v>
      </c>
      <c r="N63" s="307">
        <v>15</v>
      </c>
      <c r="O63" s="129">
        <v>39</v>
      </c>
      <c r="P63" s="342">
        <v>55.000000000000021</v>
      </c>
      <c r="Q63" s="129">
        <v>139</v>
      </c>
      <c r="R63" s="342">
        <v>299.99999999999994</v>
      </c>
      <c r="S63" s="306">
        <v>0</v>
      </c>
      <c r="T63" s="129">
        <v>0</v>
      </c>
      <c r="U63" s="129">
        <v>0</v>
      </c>
      <c r="V63" s="306">
        <v>0</v>
      </c>
      <c r="W63" s="129">
        <v>0</v>
      </c>
      <c r="X63" s="307">
        <v>0</v>
      </c>
      <c r="Y63" s="129">
        <v>0</v>
      </c>
      <c r="Z63" s="129">
        <v>0</v>
      </c>
      <c r="AA63" s="307">
        <v>0</v>
      </c>
      <c r="AB63" s="124">
        <v>78</v>
      </c>
      <c r="AC63" s="124">
        <v>509</v>
      </c>
      <c r="AD63" s="277">
        <v>1189</v>
      </c>
    </row>
    <row r="64" spans="1:30" x14ac:dyDescent="0.2">
      <c r="A64" s="523"/>
      <c r="B64" s="294" t="s">
        <v>36</v>
      </c>
      <c r="C64" s="341">
        <v>12</v>
      </c>
      <c r="D64" s="129">
        <v>529</v>
      </c>
      <c r="E64" s="342">
        <v>1227</v>
      </c>
      <c r="F64" s="306">
        <v>16</v>
      </c>
      <c r="G64" s="342">
        <v>147</v>
      </c>
      <c r="H64" s="307">
        <v>349</v>
      </c>
      <c r="I64" s="342">
        <v>81</v>
      </c>
      <c r="J64" s="129">
        <v>246.00000000000006</v>
      </c>
      <c r="K64" s="342">
        <v>534.00000000000011</v>
      </c>
      <c r="L64" s="306">
        <v>17</v>
      </c>
      <c r="M64" s="342">
        <v>92.000000000000014</v>
      </c>
      <c r="N64" s="307">
        <v>227.00000000000003</v>
      </c>
      <c r="O64" s="129">
        <v>173</v>
      </c>
      <c r="P64" s="342">
        <v>254.00000000000006</v>
      </c>
      <c r="Q64" s="129">
        <v>625</v>
      </c>
      <c r="R64" s="342">
        <v>1267.0000000000002</v>
      </c>
      <c r="S64" s="343">
        <v>10</v>
      </c>
      <c r="T64" s="129">
        <v>177.00000000000003</v>
      </c>
      <c r="U64" s="344">
        <v>645</v>
      </c>
      <c r="V64" s="129">
        <v>2</v>
      </c>
      <c r="W64" s="342">
        <v>7</v>
      </c>
      <c r="X64" s="307">
        <v>34</v>
      </c>
      <c r="Y64" s="129">
        <v>0</v>
      </c>
      <c r="Z64" s="129">
        <v>0</v>
      </c>
      <c r="AA64" s="307">
        <v>0</v>
      </c>
      <c r="AB64" s="124">
        <v>311</v>
      </c>
      <c r="AC64" s="124">
        <v>1823</v>
      </c>
      <c r="AD64" s="277">
        <v>4283</v>
      </c>
    </row>
    <row r="65" spans="1:30" ht="16.5" thickBot="1" x14ac:dyDescent="0.3">
      <c r="A65" s="524"/>
      <c r="B65" s="278" t="s">
        <v>25</v>
      </c>
      <c r="C65" s="360">
        <v>135</v>
      </c>
      <c r="D65" s="361">
        <v>7822</v>
      </c>
      <c r="E65" s="361">
        <v>17545</v>
      </c>
      <c r="F65" s="362">
        <v>87</v>
      </c>
      <c r="G65" s="361">
        <v>717</v>
      </c>
      <c r="H65" s="363">
        <v>1655</v>
      </c>
      <c r="I65" s="361">
        <v>549</v>
      </c>
      <c r="J65" s="361">
        <v>1872.0000000000002</v>
      </c>
      <c r="K65" s="361">
        <v>4240</v>
      </c>
      <c r="L65" s="362">
        <v>50</v>
      </c>
      <c r="M65" s="361">
        <v>410</v>
      </c>
      <c r="N65" s="363">
        <v>981</v>
      </c>
      <c r="O65" s="361">
        <v>1434</v>
      </c>
      <c r="P65" s="361">
        <v>2296</v>
      </c>
      <c r="Q65" s="361">
        <v>6185.0000000000027</v>
      </c>
      <c r="R65" s="361">
        <v>12140.999999999998</v>
      </c>
      <c r="S65" s="362">
        <v>45</v>
      </c>
      <c r="T65" s="361">
        <v>582</v>
      </c>
      <c r="U65" s="363">
        <v>2369</v>
      </c>
      <c r="V65" s="361">
        <v>7</v>
      </c>
      <c r="W65" s="361">
        <v>19</v>
      </c>
      <c r="X65" s="361">
        <v>101</v>
      </c>
      <c r="Y65" s="362">
        <v>10</v>
      </c>
      <c r="Z65" s="361">
        <v>4432</v>
      </c>
      <c r="AA65" s="363">
        <v>4583</v>
      </c>
      <c r="AB65" s="279">
        <v>2317</v>
      </c>
      <c r="AC65" s="279">
        <v>22039.000000000004</v>
      </c>
      <c r="AD65" s="280">
        <v>43615</v>
      </c>
    </row>
    <row r="66" spans="1:30" x14ac:dyDescent="0.2">
      <c r="A66" s="522">
        <v>2016</v>
      </c>
      <c r="B66" s="294" t="s">
        <v>41</v>
      </c>
      <c r="C66" s="341">
        <v>10</v>
      </c>
      <c r="D66" s="129">
        <v>631</v>
      </c>
      <c r="E66" s="342">
        <v>1295</v>
      </c>
      <c r="F66" s="306">
        <v>6</v>
      </c>
      <c r="G66" s="342">
        <v>40</v>
      </c>
      <c r="H66" s="307">
        <v>95.999999999999986</v>
      </c>
      <c r="I66" s="342">
        <v>24</v>
      </c>
      <c r="J66" s="129">
        <v>66</v>
      </c>
      <c r="K66" s="342">
        <v>143.99999999999997</v>
      </c>
      <c r="L66" s="306">
        <v>2</v>
      </c>
      <c r="M66" s="342">
        <v>5</v>
      </c>
      <c r="N66" s="307">
        <v>17</v>
      </c>
      <c r="O66" s="129">
        <v>16</v>
      </c>
      <c r="P66" s="342">
        <v>66</v>
      </c>
      <c r="Q66" s="129">
        <v>148.99999999999997</v>
      </c>
      <c r="R66" s="342">
        <v>268.99999999999994</v>
      </c>
      <c r="S66" s="343">
        <v>0</v>
      </c>
      <c r="T66" s="129">
        <v>0</v>
      </c>
      <c r="U66" s="344">
        <v>0</v>
      </c>
      <c r="V66" s="343">
        <v>0</v>
      </c>
      <c r="W66" s="129">
        <v>0</v>
      </c>
      <c r="X66" s="344">
        <v>0</v>
      </c>
      <c r="Y66" s="343">
        <v>2</v>
      </c>
      <c r="Z66" s="129">
        <v>1539</v>
      </c>
      <c r="AA66" s="344">
        <v>1587</v>
      </c>
      <c r="AB66" s="124">
        <v>60</v>
      </c>
      <c r="AC66" s="124">
        <v>2430</v>
      </c>
      <c r="AD66" s="277">
        <v>3408</v>
      </c>
    </row>
    <row r="67" spans="1:30" x14ac:dyDescent="0.2">
      <c r="A67" s="523"/>
      <c r="B67" s="294" t="s">
        <v>265</v>
      </c>
      <c r="C67" s="341">
        <v>7</v>
      </c>
      <c r="D67" s="129">
        <v>299</v>
      </c>
      <c r="E67" s="342">
        <v>606</v>
      </c>
      <c r="F67" s="306">
        <v>9</v>
      </c>
      <c r="G67" s="342">
        <v>76</v>
      </c>
      <c r="H67" s="307">
        <v>168</v>
      </c>
      <c r="I67" s="342">
        <v>43</v>
      </c>
      <c r="J67" s="129">
        <v>115.00000000000001</v>
      </c>
      <c r="K67" s="342">
        <v>247.00000000000003</v>
      </c>
      <c r="L67" s="306">
        <v>6</v>
      </c>
      <c r="M67" s="342">
        <v>18</v>
      </c>
      <c r="N67" s="307">
        <v>41</v>
      </c>
      <c r="O67" s="129">
        <v>108</v>
      </c>
      <c r="P67" s="342">
        <v>140</v>
      </c>
      <c r="Q67" s="129">
        <v>321.00000000000011</v>
      </c>
      <c r="R67" s="342">
        <v>636.00000000000011</v>
      </c>
      <c r="S67" s="343">
        <v>3</v>
      </c>
      <c r="T67" s="129">
        <v>53</v>
      </c>
      <c r="U67" s="344">
        <v>199</v>
      </c>
      <c r="V67" s="306">
        <v>0</v>
      </c>
      <c r="W67" s="342">
        <v>0</v>
      </c>
      <c r="X67" s="307">
        <v>0</v>
      </c>
      <c r="Y67" s="343">
        <v>1</v>
      </c>
      <c r="Z67" s="129">
        <v>18</v>
      </c>
      <c r="AA67" s="344">
        <v>42</v>
      </c>
      <c r="AB67" s="124">
        <v>177</v>
      </c>
      <c r="AC67" s="124">
        <v>900.00000000000011</v>
      </c>
      <c r="AD67" s="277">
        <v>1939</v>
      </c>
    </row>
    <row r="68" spans="1:30" x14ac:dyDescent="0.2">
      <c r="A68" s="523"/>
      <c r="B68" s="294" t="s">
        <v>262</v>
      </c>
      <c r="C68" s="341">
        <v>7</v>
      </c>
      <c r="D68" s="129">
        <v>206</v>
      </c>
      <c r="E68" s="342">
        <v>529</v>
      </c>
      <c r="F68" s="306">
        <v>5</v>
      </c>
      <c r="G68" s="342">
        <v>23</v>
      </c>
      <c r="H68" s="307">
        <v>51</v>
      </c>
      <c r="I68" s="342">
        <v>32</v>
      </c>
      <c r="J68" s="129">
        <v>111</v>
      </c>
      <c r="K68" s="342">
        <v>259</v>
      </c>
      <c r="L68" s="306">
        <v>7</v>
      </c>
      <c r="M68" s="342">
        <v>25.999999999999996</v>
      </c>
      <c r="N68" s="307">
        <v>57.999999999999993</v>
      </c>
      <c r="O68" s="129">
        <v>30</v>
      </c>
      <c r="P68" s="342">
        <v>46.999999999999993</v>
      </c>
      <c r="Q68" s="129">
        <v>110.00000000000001</v>
      </c>
      <c r="R68" s="342">
        <v>231.00000000000006</v>
      </c>
      <c r="S68" s="343">
        <v>2</v>
      </c>
      <c r="T68" s="129">
        <v>31</v>
      </c>
      <c r="U68" s="344">
        <v>121</v>
      </c>
      <c r="V68" s="306">
        <v>0</v>
      </c>
      <c r="W68" s="342">
        <v>0</v>
      </c>
      <c r="X68" s="307">
        <v>0</v>
      </c>
      <c r="Y68" s="306">
        <v>0</v>
      </c>
      <c r="Z68" s="342">
        <v>0</v>
      </c>
      <c r="AA68" s="307">
        <v>0</v>
      </c>
      <c r="AB68" s="345">
        <v>83</v>
      </c>
      <c r="AC68" s="124">
        <v>507</v>
      </c>
      <c r="AD68" s="277">
        <v>1249</v>
      </c>
    </row>
    <row r="69" spans="1:30" x14ac:dyDescent="0.2">
      <c r="A69" s="523"/>
      <c r="B69" s="294" t="s">
        <v>31</v>
      </c>
      <c r="C69" s="341">
        <v>33</v>
      </c>
      <c r="D69" s="129">
        <v>3437</v>
      </c>
      <c r="E69" s="342">
        <v>7215</v>
      </c>
      <c r="F69" s="306">
        <v>5</v>
      </c>
      <c r="G69" s="342">
        <v>38</v>
      </c>
      <c r="H69" s="307">
        <v>72</v>
      </c>
      <c r="I69" s="342">
        <v>36</v>
      </c>
      <c r="J69" s="129">
        <v>149</v>
      </c>
      <c r="K69" s="342">
        <v>306.99999999999994</v>
      </c>
      <c r="L69" s="306">
        <v>11</v>
      </c>
      <c r="M69" s="342">
        <v>122.00000000000001</v>
      </c>
      <c r="N69" s="307">
        <v>251.99999999999997</v>
      </c>
      <c r="O69" s="129">
        <v>146</v>
      </c>
      <c r="P69" s="342">
        <v>296.99999999999977</v>
      </c>
      <c r="Q69" s="129">
        <v>650.99999999999989</v>
      </c>
      <c r="R69" s="342">
        <v>1247</v>
      </c>
      <c r="S69" s="343">
        <v>9</v>
      </c>
      <c r="T69" s="129">
        <v>133</v>
      </c>
      <c r="U69" s="344">
        <v>558</v>
      </c>
      <c r="V69" s="306">
        <v>0</v>
      </c>
      <c r="W69" s="342">
        <v>0</v>
      </c>
      <c r="X69" s="307">
        <v>0</v>
      </c>
      <c r="Y69" s="343">
        <v>5</v>
      </c>
      <c r="Z69" s="129">
        <v>1900</v>
      </c>
      <c r="AA69" s="344">
        <v>1945</v>
      </c>
      <c r="AB69" s="124">
        <v>245</v>
      </c>
      <c r="AC69" s="124">
        <v>6430</v>
      </c>
      <c r="AD69" s="277">
        <v>11596</v>
      </c>
    </row>
    <row r="70" spans="1:30" x14ac:dyDescent="0.2">
      <c r="A70" s="523"/>
      <c r="B70" s="294" t="s">
        <v>40</v>
      </c>
      <c r="C70" s="341">
        <v>20</v>
      </c>
      <c r="D70" s="129">
        <v>723.00000000000011</v>
      </c>
      <c r="E70" s="342">
        <v>1942.0000000000002</v>
      </c>
      <c r="F70" s="306">
        <v>18</v>
      </c>
      <c r="G70" s="342">
        <v>190.00000000000003</v>
      </c>
      <c r="H70" s="307">
        <v>461.99999999999994</v>
      </c>
      <c r="I70" s="342">
        <v>164</v>
      </c>
      <c r="J70" s="129">
        <v>630.00000000000011</v>
      </c>
      <c r="K70" s="342">
        <v>1460.0000000000002</v>
      </c>
      <c r="L70" s="306">
        <v>3</v>
      </c>
      <c r="M70" s="342">
        <v>9</v>
      </c>
      <c r="N70" s="307">
        <v>27</v>
      </c>
      <c r="O70" s="129">
        <v>805</v>
      </c>
      <c r="P70" s="342">
        <v>1083.9999999999995</v>
      </c>
      <c r="Q70" s="129">
        <v>3332.0000000000014</v>
      </c>
      <c r="R70" s="342">
        <v>6333.9999999999964</v>
      </c>
      <c r="S70" s="343">
        <v>13</v>
      </c>
      <c r="T70" s="129">
        <v>114.00000000000001</v>
      </c>
      <c r="U70" s="344">
        <v>494</v>
      </c>
      <c r="V70" s="129">
        <v>3</v>
      </c>
      <c r="W70" s="342">
        <v>7</v>
      </c>
      <c r="X70" s="129">
        <v>46</v>
      </c>
      <c r="Y70" s="343">
        <v>1</v>
      </c>
      <c r="Z70" s="129">
        <v>353</v>
      </c>
      <c r="AA70" s="344">
        <v>364</v>
      </c>
      <c r="AB70" s="124">
        <v>1027</v>
      </c>
      <c r="AC70" s="124">
        <v>5358.0000000000018</v>
      </c>
      <c r="AD70" s="277">
        <v>11128.999999999996</v>
      </c>
    </row>
    <row r="71" spans="1:30" x14ac:dyDescent="0.2">
      <c r="A71" s="523"/>
      <c r="B71" s="294" t="s">
        <v>263</v>
      </c>
      <c r="C71" s="341">
        <v>12</v>
      </c>
      <c r="D71" s="129">
        <v>690.00000000000011</v>
      </c>
      <c r="E71" s="342">
        <v>1662.9999999999998</v>
      </c>
      <c r="F71" s="306">
        <v>2</v>
      </c>
      <c r="G71" s="342">
        <v>20</v>
      </c>
      <c r="H71" s="307">
        <v>52</v>
      </c>
      <c r="I71" s="342">
        <v>61</v>
      </c>
      <c r="J71" s="129">
        <v>191.99999999999994</v>
      </c>
      <c r="K71" s="342">
        <v>433.99999999999994</v>
      </c>
      <c r="L71" s="306">
        <v>5</v>
      </c>
      <c r="M71" s="342">
        <v>23</v>
      </c>
      <c r="N71" s="307">
        <v>53</v>
      </c>
      <c r="O71" s="129">
        <v>56</v>
      </c>
      <c r="P71" s="342">
        <v>103.00000000000001</v>
      </c>
      <c r="Q71" s="129">
        <v>254.00000000000009</v>
      </c>
      <c r="R71" s="342">
        <v>525</v>
      </c>
      <c r="S71" s="343">
        <v>5</v>
      </c>
      <c r="T71" s="129">
        <v>32</v>
      </c>
      <c r="U71" s="344">
        <v>167</v>
      </c>
      <c r="V71" s="306">
        <v>0</v>
      </c>
      <c r="W71" s="342">
        <v>0</v>
      </c>
      <c r="X71" s="307">
        <v>0</v>
      </c>
      <c r="Y71" s="343">
        <v>1</v>
      </c>
      <c r="Z71" s="129">
        <v>556</v>
      </c>
      <c r="AA71" s="344">
        <v>570</v>
      </c>
      <c r="AB71" s="124">
        <v>142</v>
      </c>
      <c r="AC71" s="124">
        <v>1767</v>
      </c>
      <c r="AD71" s="277">
        <v>3463.9999999999995</v>
      </c>
    </row>
    <row r="72" spans="1:30" x14ac:dyDescent="0.2">
      <c r="A72" s="523"/>
      <c r="B72" s="294" t="s">
        <v>39</v>
      </c>
      <c r="C72" s="341">
        <v>11</v>
      </c>
      <c r="D72" s="129">
        <v>415</v>
      </c>
      <c r="E72" s="342">
        <v>973</v>
      </c>
      <c r="F72" s="306">
        <v>9</v>
      </c>
      <c r="G72" s="342">
        <v>76</v>
      </c>
      <c r="H72" s="307">
        <v>170</v>
      </c>
      <c r="I72" s="342">
        <v>55</v>
      </c>
      <c r="J72" s="129">
        <v>179.00000000000003</v>
      </c>
      <c r="K72" s="342">
        <v>414</v>
      </c>
      <c r="L72" s="306">
        <v>10</v>
      </c>
      <c r="M72" s="342">
        <v>164</v>
      </c>
      <c r="N72" s="307">
        <v>419</v>
      </c>
      <c r="O72" s="129">
        <v>168</v>
      </c>
      <c r="P72" s="342">
        <v>335.99999999999994</v>
      </c>
      <c r="Q72" s="129">
        <v>905.99999999999989</v>
      </c>
      <c r="R72" s="342">
        <v>1941.9999999999984</v>
      </c>
      <c r="S72" s="343">
        <v>4</v>
      </c>
      <c r="T72" s="129">
        <v>52</v>
      </c>
      <c r="U72" s="344">
        <v>217</v>
      </c>
      <c r="V72" s="129">
        <v>1</v>
      </c>
      <c r="W72" s="342">
        <v>1</v>
      </c>
      <c r="X72" s="307">
        <v>2</v>
      </c>
      <c r="Y72" s="306">
        <v>0</v>
      </c>
      <c r="Z72" s="342">
        <v>0</v>
      </c>
      <c r="AA72" s="307">
        <v>0</v>
      </c>
      <c r="AB72" s="124">
        <v>258</v>
      </c>
      <c r="AC72" s="124">
        <v>1793</v>
      </c>
      <c r="AD72" s="277">
        <v>4136.9999999999982</v>
      </c>
    </row>
    <row r="73" spans="1:30" x14ac:dyDescent="0.2">
      <c r="A73" s="523"/>
      <c r="B73" s="294" t="s">
        <v>38</v>
      </c>
      <c r="C73" s="341">
        <v>4</v>
      </c>
      <c r="D73" s="129">
        <v>255</v>
      </c>
      <c r="E73" s="342">
        <v>593</v>
      </c>
      <c r="F73" s="306">
        <v>2</v>
      </c>
      <c r="G73" s="342">
        <v>20</v>
      </c>
      <c r="H73" s="307">
        <v>48</v>
      </c>
      <c r="I73" s="342">
        <v>21</v>
      </c>
      <c r="J73" s="129">
        <v>56.000000000000007</v>
      </c>
      <c r="K73" s="342">
        <v>120.00000000000003</v>
      </c>
      <c r="L73" s="306">
        <v>6</v>
      </c>
      <c r="M73" s="342">
        <v>30</v>
      </c>
      <c r="N73" s="307">
        <v>67</v>
      </c>
      <c r="O73" s="129">
        <v>32</v>
      </c>
      <c r="P73" s="342">
        <v>50</v>
      </c>
      <c r="Q73" s="129">
        <v>113.99999999999999</v>
      </c>
      <c r="R73" s="342">
        <v>230.99999999999997</v>
      </c>
      <c r="S73" s="306">
        <v>0</v>
      </c>
      <c r="T73" s="342">
        <v>0</v>
      </c>
      <c r="U73" s="307">
        <v>0</v>
      </c>
      <c r="V73" s="306">
        <v>0</v>
      </c>
      <c r="W73" s="342">
        <v>0</v>
      </c>
      <c r="X73" s="307">
        <v>0</v>
      </c>
      <c r="Y73" s="306">
        <v>0</v>
      </c>
      <c r="Z73" s="342">
        <v>0</v>
      </c>
      <c r="AA73" s="307">
        <v>0</v>
      </c>
      <c r="AB73" s="124">
        <v>65</v>
      </c>
      <c r="AC73" s="124">
        <v>475</v>
      </c>
      <c r="AD73" s="277">
        <v>1059</v>
      </c>
    </row>
    <row r="74" spans="1:30" x14ac:dyDescent="0.2">
      <c r="A74" s="523"/>
      <c r="B74" s="294" t="s">
        <v>37</v>
      </c>
      <c r="C74" s="341">
        <v>12</v>
      </c>
      <c r="D74" s="129">
        <v>492</v>
      </c>
      <c r="E74" s="342">
        <v>1104</v>
      </c>
      <c r="F74" s="306">
        <v>3</v>
      </c>
      <c r="G74" s="342">
        <v>14</v>
      </c>
      <c r="H74" s="307">
        <v>29</v>
      </c>
      <c r="I74" s="342">
        <v>48</v>
      </c>
      <c r="J74" s="129">
        <v>144</v>
      </c>
      <c r="K74" s="342">
        <v>336</v>
      </c>
      <c r="L74" s="306">
        <v>0</v>
      </c>
      <c r="M74" s="342">
        <v>0</v>
      </c>
      <c r="N74" s="307">
        <v>0</v>
      </c>
      <c r="O74" s="129">
        <v>58</v>
      </c>
      <c r="P74" s="342">
        <v>83</v>
      </c>
      <c r="Q74" s="129">
        <v>185.99999999999997</v>
      </c>
      <c r="R74" s="342">
        <v>376.99999999999989</v>
      </c>
      <c r="S74" s="343">
        <v>1</v>
      </c>
      <c r="T74" s="129">
        <v>9</v>
      </c>
      <c r="U74" s="344">
        <v>51</v>
      </c>
      <c r="V74" s="129">
        <v>1</v>
      </c>
      <c r="W74" s="342">
        <v>4</v>
      </c>
      <c r="X74" s="129">
        <v>19</v>
      </c>
      <c r="Y74" s="343">
        <v>1</v>
      </c>
      <c r="Z74" s="129">
        <v>131</v>
      </c>
      <c r="AA74" s="344">
        <v>140</v>
      </c>
      <c r="AB74" s="124">
        <v>124</v>
      </c>
      <c r="AC74" s="124">
        <v>980</v>
      </c>
      <c r="AD74" s="277">
        <v>2056</v>
      </c>
    </row>
    <row r="75" spans="1:30" x14ac:dyDescent="0.2">
      <c r="A75" s="523"/>
      <c r="B75" s="294" t="s">
        <v>27</v>
      </c>
      <c r="C75" s="341">
        <v>9</v>
      </c>
      <c r="D75" s="129">
        <v>238</v>
      </c>
      <c r="E75" s="342">
        <v>588</v>
      </c>
      <c r="F75" s="306">
        <v>10</v>
      </c>
      <c r="G75" s="342">
        <v>70</v>
      </c>
      <c r="H75" s="307">
        <v>153</v>
      </c>
      <c r="I75" s="342">
        <v>19</v>
      </c>
      <c r="J75" s="129">
        <v>57</v>
      </c>
      <c r="K75" s="342">
        <v>141</v>
      </c>
      <c r="L75" s="306">
        <v>3</v>
      </c>
      <c r="M75" s="342">
        <v>12</v>
      </c>
      <c r="N75" s="307">
        <v>26</v>
      </c>
      <c r="O75" s="129">
        <v>43</v>
      </c>
      <c r="P75" s="342">
        <v>63.000000000000014</v>
      </c>
      <c r="Q75" s="129">
        <v>158</v>
      </c>
      <c r="R75" s="342">
        <v>338.00000000000006</v>
      </c>
      <c r="S75" s="306">
        <v>0</v>
      </c>
      <c r="T75" s="342">
        <v>0</v>
      </c>
      <c r="U75" s="307">
        <v>0</v>
      </c>
      <c r="V75" s="306">
        <v>0</v>
      </c>
      <c r="W75" s="342">
        <v>0</v>
      </c>
      <c r="X75" s="307">
        <v>0</v>
      </c>
      <c r="Y75" s="306">
        <v>0</v>
      </c>
      <c r="Z75" s="342">
        <v>0</v>
      </c>
      <c r="AA75" s="307">
        <v>0</v>
      </c>
      <c r="AB75" s="124">
        <v>84</v>
      </c>
      <c r="AC75" s="124">
        <v>535</v>
      </c>
      <c r="AD75" s="277">
        <v>1246</v>
      </c>
    </row>
    <row r="76" spans="1:30" x14ac:dyDescent="0.2">
      <c r="A76" s="523"/>
      <c r="B76" s="294" t="s">
        <v>36</v>
      </c>
      <c r="C76" s="341">
        <v>12</v>
      </c>
      <c r="D76" s="129">
        <v>530</v>
      </c>
      <c r="E76" s="342">
        <v>1231</v>
      </c>
      <c r="F76" s="306">
        <v>16</v>
      </c>
      <c r="G76" s="342">
        <v>161</v>
      </c>
      <c r="H76" s="307">
        <v>382</v>
      </c>
      <c r="I76" s="342">
        <v>78</v>
      </c>
      <c r="J76" s="129">
        <v>210.00000000000003</v>
      </c>
      <c r="K76" s="342">
        <v>451</v>
      </c>
      <c r="L76" s="306">
        <v>20</v>
      </c>
      <c r="M76" s="342">
        <v>112</v>
      </c>
      <c r="N76" s="307">
        <v>268</v>
      </c>
      <c r="O76" s="129">
        <v>190</v>
      </c>
      <c r="P76" s="342">
        <v>275.00000000000011</v>
      </c>
      <c r="Q76" s="129">
        <v>668</v>
      </c>
      <c r="R76" s="342">
        <v>1362.0000000000002</v>
      </c>
      <c r="S76" s="343">
        <v>9</v>
      </c>
      <c r="T76" s="129">
        <v>156</v>
      </c>
      <c r="U76" s="344">
        <v>579.99999999999989</v>
      </c>
      <c r="V76" s="129">
        <v>3</v>
      </c>
      <c r="W76" s="342">
        <v>11</v>
      </c>
      <c r="X76" s="307">
        <v>58</v>
      </c>
      <c r="Y76" s="129">
        <v>0</v>
      </c>
      <c r="Z76" s="129">
        <v>0</v>
      </c>
      <c r="AA76" s="307">
        <v>0</v>
      </c>
      <c r="AB76" s="124">
        <v>328</v>
      </c>
      <c r="AC76" s="124">
        <v>1848</v>
      </c>
      <c r="AD76" s="277">
        <v>4332</v>
      </c>
    </row>
    <row r="77" spans="1:30" ht="16.5" thickBot="1" x14ac:dyDescent="0.3">
      <c r="A77" s="524"/>
      <c r="B77" s="278" t="s">
        <v>25</v>
      </c>
      <c r="C77" s="360">
        <v>137</v>
      </c>
      <c r="D77" s="361">
        <v>7916</v>
      </c>
      <c r="E77" s="361">
        <v>17739</v>
      </c>
      <c r="F77" s="362">
        <v>85</v>
      </c>
      <c r="G77" s="361">
        <v>728</v>
      </c>
      <c r="H77" s="363">
        <v>1683</v>
      </c>
      <c r="I77" s="361">
        <v>581</v>
      </c>
      <c r="J77" s="361">
        <v>1909</v>
      </c>
      <c r="K77" s="361">
        <v>4313</v>
      </c>
      <c r="L77" s="362">
        <v>73</v>
      </c>
      <c r="M77" s="361">
        <v>521</v>
      </c>
      <c r="N77" s="363">
        <v>1228</v>
      </c>
      <c r="O77" s="361">
        <v>1652</v>
      </c>
      <c r="P77" s="361">
        <v>2543.9999999999991</v>
      </c>
      <c r="Q77" s="361">
        <v>6849.0000000000018</v>
      </c>
      <c r="R77" s="361">
        <v>13491.999999999995</v>
      </c>
      <c r="S77" s="362">
        <v>46</v>
      </c>
      <c r="T77" s="361">
        <v>580</v>
      </c>
      <c r="U77" s="363">
        <v>2387</v>
      </c>
      <c r="V77" s="361">
        <v>8</v>
      </c>
      <c r="W77" s="361">
        <v>23</v>
      </c>
      <c r="X77" s="361">
        <v>125</v>
      </c>
      <c r="Y77" s="362">
        <v>11</v>
      </c>
      <c r="Z77" s="361">
        <v>4497</v>
      </c>
      <c r="AA77" s="363">
        <v>4648</v>
      </c>
      <c r="AB77" s="279">
        <v>2593</v>
      </c>
      <c r="AC77" s="279">
        <v>23023</v>
      </c>
      <c r="AD77" s="280">
        <v>45614.999999999993</v>
      </c>
    </row>
    <row r="78" spans="1:30" ht="15.75" x14ac:dyDescent="0.25">
      <c r="B78" s="215"/>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216"/>
      <c r="AC78" s="216"/>
      <c r="AD78" s="216"/>
    </row>
    <row r="79" spans="1:30" x14ac:dyDescent="0.2">
      <c r="H79" s="394"/>
    </row>
    <row r="80" spans="1:30" x14ac:dyDescent="0.2">
      <c r="A80" s="217" t="s">
        <v>198</v>
      </c>
    </row>
    <row r="81" spans="1:1" x14ac:dyDescent="0.2">
      <c r="A81" s="120" t="s">
        <v>156</v>
      </c>
    </row>
    <row r="82" spans="1:1" x14ac:dyDescent="0.2">
      <c r="A82" s="105"/>
    </row>
    <row r="83" spans="1:1" x14ac:dyDescent="0.2">
      <c r="A83" s="381" t="s">
        <v>449</v>
      </c>
    </row>
  </sheetData>
  <mergeCells count="17">
    <mergeCell ref="AB4:AD4"/>
    <mergeCell ref="Y4:AA4"/>
    <mergeCell ref="C4:E4"/>
    <mergeCell ref="F4:H4"/>
    <mergeCell ref="I4:K4"/>
    <mergeCell ref="L4:N4"/>
    <mergeCell ref="S4:U4"/>
    <mergeCell ref="O4:R4"/>
    <mergeCell ref="V4:X4"/>
    <mergeCell ref="A66:A77"/>
    <mergeCell ref="A54:A65"/>
    <mergeCell ref="A6:A17"/>
    <mergeCell ref="B4:B5"/>
    <mergeCell ref="A18:A29"/>
    <mergeCell ref="A30:A41"/>
    <mergeCell ref="A42:A53"/>
    <mergeCell ref="A4:A5"/>
  </mergeCells>
  <hyperlinks>
    <hyperlink ref="A1" location="Contents!A1" display="Contents "/>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pane xSplit="2" ySplit="5" topLeftCell="C6" activePane="bottomRight" state="frozen"/>
      <selection pane="topRight" activeCell="C1" sqref="C1"/>
      <selection pane="bottomLeft" activeCell="A6" sqref="A6"/>
      <selection pane="bottomRight" activeCell="A18" sqref="A18"/>
    </sheetView>
  </sheetViews>
  <sheetFormatPr defaultRowHeight="15" x14ac:dyDescent="0.25"/>
  <cols>
    <col min="1" max="1" width="21.42578125" customWidth="1"/>
    <col min="2" max="2" width="23" customWidth="1"/>
    <col min="3" max="3" width="16.42578125" customWidth="1"/>
    <col min="4" max="4" width="13.42578125" bestFit="1" customWidth="1"/>
    <col min="5" max="5" width="15.42578125" customWidth="1"/>
    <col min="6" max="6" width="16.7109375" customWidth="1"/>
    <col min="7" max="7" width="15.42578125" customWidth="1"/>
    <col min="8" max="8" width="14.28515625" customWidth="1"/>
    <col min="9" max="9" width="15.42578125" customWidth="1"/>
    <col min="10" max="10" width="14.28515625" customWidth="1"/>
    <col min="11" max="11" width="15.42578125" customWidth="1"/>
    <col min="12" max="12" width="14.28515625" customWidth="1"/>
    <col min="13" max="13" width="15.42578125" customWidth="1"/>
    <col min="14" max="14" width="14.28515625" customWidth="1"/>
  </cols>
  <sheetData>
    <row r="1" spans="1:14" s="3" customFormat="1" x14ac:dyDescent="0.2">
      <c r="A1" s="103" t="s">
        <v>33</v>
      </c>
    </row>
    <row r="2" spans="1:14" s="3" customFormat="1" ht="15.75" x14ac:dyDescent="0.25">
      <c r="A2" s="104" t="s">
        <v>473</v>
      </c>
    </row>
    <row r="3" spans="1:14" ht="15.75" thickBot="1" x14ac:dyDescent="0.3"/>
    <row r="4" spans="1:14" s="108" customFormat="1" ht="15.75" x14ac:dyDescent="0.25">
      <c r="A4" s="137"/>
      <c r="B4" s="148"/>
      <c r="C4" s="549">
        <v>2011</v>
      </c>
      <c r="D4" s="545"/>
      <c r="E4" s="550">
        <v>2012</v>
      </c>
      <c r="F4" s="545"/>
      <c r="G4" s="544">
        <v>2013</v>
      </c>
      <c r="H4" s="545"/>
      <c r="I4" s="544">
        <v>2014</v>
      </c>
      <c r="J4" s="545"/>
      <c r="K4" s="544">
        <v>2015</v>
      </c>
      <c r="L4" s="545"/>
      <c r="M4" s="544">
        <v>2016</v>
      </c>
      <c r="N4" s="548"/>
    </row>
    <row r="5" spans="1:14" s="108" customFormat="1" ht="47.25" x14ac:dyDescent="0.25">
      <c r="A5" s="138"/>
      <c r="B5" s="149"/>
      <c r="C5" s="150" t="s">
        <v>126</v>
      </c>
      <c r="D5" s="151" t="s">
        <v>127</v>
      </c>
      <c r="E5" s="157" t="s">
        <v>126</v>
      </c>
      <c r="F5" s="151" t="s">
        <v>127</v>
      </c>
      <c r="G5" s="144" t="s">
        <v>126</v>
      </c>
      <c r="H5" s="151" t="s">
        <v>127</v>
      </c>
      <c r="I5" s="144" t="s">
        <v>126</v>
      </c>
      <c r="J5" s="151" t="s">
        <v>127</v>
      </c>
      <c r="K5" s="144" t="s">
        <v>126</v>
      </c>
      <c r="L5" s="151" t="s">
        <v>127</v>
      </c>
      <c r="M5" s="144" t="s">
        <v>126</v>
      </c>
      <c r="N5" s="139" t="s">
        <v>127</v>
      </c>
    </row>
    <row r="6" spans="1:14" ht="15.75" x14ac:dyDescent="0.25">
      <c r="A6" s="546" t="s">
        <v>41</v>
      </c>
      <c r="B6" s="547"/>
      <c r="C6" s="152">
        <v>0.46732981447619371</v>
      </c>
      <c r="D6" s="153">
        <v>0.32136548686268351</v>
      </c>
      <c r="E6" s="158">
        <v>0.50300081990175349</v>
      </c>
      <c r="F6" s="159">
        <v>0.36390743127065212</v>
      </c>
      <c r="G6" s="145">
        <v>0.49859872062459748</v>
      </c>
      <c r="H6" s="159">
        <v>0.34615855133825441</v>
      </c>
      <c r="I6" s="145">
        <v>0.57515250197273915</v>
      </c>
      <c r="J6" s="159">
        <v>0.40832390678893421</v>
      </c>
      <c r="K6" s="145">
        <v>0.60539076766692013</v>
      </c>
      <c r="L6" s="159">
        <v>0.44370492499530167</v>
      </c>
      <c r="M6" s="145">
        <v>0.63906006347446276</v>
      </c>
      <c r="N6" s="140">
        <v>0.44604773628297134</v>
      </c>
    </row>
    <row r="7" spans="1:14" ht="15.75" x14ac:dyDescent="0.25">
      <c r="A7" s="542" t="s">
        <v>261</v>
      </c>
      <c r="B7" s="543"/>
      <c r="C7" s="154">
        <v>0.48930062059172375</v>
      </c>
      <c r="D7" s="155">
        <v>0.38495048088160549</v>
      </c>
      <c r="E7" s="160">
        <v>0.5306066141728808</v>
      </c>
      <c r="F7" s="161">
        <v>0.40689345915157132</v>
      </c>
      <c r="G7" s="146">
        <v>0.54992821057093222</v>
      </c>
      <c r="H7" s="161">
        <v>0.38804544621222875</v>
      </c>
      <c r="I7" s="146">
        <v>0.56160901950670317</v>
      </c>
      <c r="J7" s="161">
        <v>0.44141787200075822</v>
      </c>
      <c r="K7" s="146">
        <v>0.54094195493183916</v>
      </c>
      <c r="L7" s="161">
        <v>0.44303988386099324</v>
      </c>
      <c r="M7" s="146">
        <v>0.6127919469598101</v>
      </c>
      <c r="N7" s="141">
        <v>0.53534111658090933</v>
      </c>
    </row>
    <row r="8" spans="1:14" ht="15.75" x14ac:dyDescent="0.25">
      <c r="A8" s="542" t="s">
        <v>262</v>
      </c>
      <c r="B8" s="543"/>
      <c r="C8" s="154">
        <v>0.49019853232061161</v>
      </c>
      <c r="D8" s="155">
        <v>0.34250995775545173</v>
      </c>
      <c r="E8" s="160">
        <v>0.44267824196637046</v>
      </c>
      <c r="F8" s="161">
        <v>0.28282861041813856</v>
      </c>
      <c r="G8" s="146">
        <v>0.5395671588943376</v>
      </c>
      <c r="H8" s="161">
        <v>0.33077352194612275</v>
      </c>
      <c r="I8" s="146">
        <v>0.55829079840786711</v>
      </c>
      <c r="J8" s="161">
        <v>0.38276704110992188</v>
      </c>
      <c r="K8" s="146">
        <v>0.55482747484806516</v>
      </c>
      <c r="L8" s="161">
        <v>0.37290346937790003</v>
      </c>
      <c r="M8" s="146">
        <v>0.52105698740794326</v>
      </c>
      <c r="N8" s="141">
        <v>0.37956745694614702</v>
      </c>
    </row>
    <row r="9" spans="1:14" ht="15.75" x14ac:dyDescent="0.25">
      <c r="A9" s="542" t="s">
        <v>31</v>
      </c>
      <c r="B9" s="543"/>
      <c r="C9" s="154">
        <v>0.62834826134419186</v>
      </c>
      <c r="D9" s="155">
        <v>0.46915432787007388</v>
      </c>
      <c r="E9" s="160">
        <v>0.72766210881646232</v>
      </c>
      <c r="F9" s="161">
        <v>0.55391027679635885</v>
      </c>
      <c r="G9" s="146">
        <v>0.72248995108536407</v>
      </c>
      <c r="H9" s="161">
        <v>0.54945023966479722</v>
      </c>
      <c r="I9" s="146">
        <v>0.73546904643941746</v>
      </c>
      <c r="J9" s="161">
        <v>0.51388967872802649</v>
      </c>
      <c r="K9" s="146">
        <v>0.77024622286168443</v>
      </c>
      <c r="L9" s="161">
        <v>0.6046990830385911</v>
      </c>
      <c r="M9" s="146">
        <v>0.79021830803351822</v>
      </c>
      <c r="N9" s="141">
        <v>0.6427344479542908</v>
      </c>
    </row>
    <row r="10" spans="1:14" ht="15.75" x14ac:dyDescent="0.25">
      <c r="A10" s="542" t="s">
        <v>40</v>
      </c>
      <c r="B10" s="543"/>
      <c r="C10" s="154">
        <v>0.5713534659084728</v>
      </c>
      <c r="D10" s="155">
        <v>0.38402844446231943</v>
      </c>
      <c r="E10" s="160">
        <v>0.59086723730435853</v>
      </c>
      <c r="F10" s="161">
        <v>0.37972113103947386</v>
      </c>
      <c r="G10" s="146">
        <v>0.5760885951306397</v>
      </c>
      <c r="H10" s="161">
        <v>0.38644634820113444</v>
      </c>
      <c r="I10" s="146">
        <v>0.58568102418607326</v>
      </c>
      <c r="J10" s="161">
        <v>0.38523893445133051</v>
      </c>
      <c r="K10" s="146">
        <v>0.58607536284812534</v>
      </c>
      <c r="L10" s="161">
        <v>0.38278167536947716</v>
      </c>
      <c r="M10" s="146">
        <v>0.63652679750164287</v>
      </c>
      <c r="N10" s="141">
        <v>0.39544129201164591</v>
      </c>
    </row>
    <row r="11" spans="1:14" ht="15.75" x14ac:dyDescent="0.25">
      <c r="A11" s="542" t="s">
        <v>263</v>
      </c>
      <c r="B11" s="543"/>
      <c r="C11" s="154">
        <v>0.60962810687218238</v>
      </c>
      <c r="D11" s="155">
        <v>0.44592735212775347</v>
      </c>
      <c r="E11" s="160">
        <v>0.61297178046072565</v>
      </c>
      <c r="F11" s="161">
        <v>0.44532358155410723</v>
      </c>
      <c r="G11" s="146">
        <v>0.68086233636355775</v>
      </c>
      <c r="H11" s="161">
        <v>0.46383548591263601</v>
      </c>
      <c r="I11" s="146">
        <v>0.60198881680688698</v>
      </c>
      <c r="J11" s="161">
        <v>0.45807139131921115</v>
      </c>
      <c r="K11" s="146">
        <v>0.590076994392429</v>
      </c>
      <c r="L11" s="161">
        <v>0.46624029411274975</v>
      </c>
      <c r="M11" s="146">
        <v>0.64928223635182081</v>
      </c>
      <c r="N11" s="141">
        <v>0.50344893080957476</v>
      </c>
    </row>
    <row r="12" spans="1:14" ht="15.75" x14ac:dyDescent="0.25">
      <c r="A12" s="542" t="s">
        <v>39</v>
      </c>
      <c r="B12" s="543"/>
      <c r="C12" s="154">
        <v>0.55416292389458377</v>
      </c>
      <c r="D12" s="155">
        <v>0.45556738708169475</v>
      </c>
      <c r="E12" s="160">
        <v>0.64712755790350207</v>
      </c>
      <c r="F12" s="161">
        <v>0.50748739694800915</v>
      </c>
      <c r="G12" s="146">
        <v>0.57812232971283339</v>
      </c>
      <c r="H12" s="161">
        <v>0.43546117479110202</v>
      </c>
      <c r="I12" s="146">
        <v>0.59019700684168686</v>
      </c>
      <c r="J12" s="161">
        <v>0.4859025025060934</v>
      </c>
      <c r="K12" s="146">
        <v>0.59212211594959296</v>
      </c>
      <c r="L12" s="161">
        <v>0.49297500551071766</v>
      </c>
      <c r="M12" s="146">
        <v>0.63487255175569512</v>
      </c>
      <c r="N12" s="141">
        <v>0.52312345991778553</v>
      </c>
    </row>
    <row r="13" spans="1:14" ht="15.75" x14ac:dyDescent="0.25">
      <c r="A13" s="542" t="s">
        <v>38</v>
      </c>
      <c r="B13" s="543"/>
      <c r="C13" s="154" t="s">
        <v>62</v>
      </c>
      <c r="D13" s="155" t="s">
        <v>62</v>
      </c>
      <c r="E13" s="160" t="s">
        <v>62</v>
      </c>
      <c r="F13" s="161" t="s">
        <v>62</v>
      </c>
      <c r="G13" s="146" t="s">
        <v>62</v>
      </c>
      <c r="H13" s="161" t="s">
        <v>62</v>
      </c>
      <c r="I13" s="146" t="s">
        <v>62</v>
      </c>
      <c r="J13" s="161" t="s">
        <v>62</v>
      </c>
      <c r="K13" s="146" t="s">
        <v>62</v>
      </c>
      <c r="L13" s="161" t="s">
        <v>62</v>
      </c>
      <c r="M13" s="146" t="s">
        <v>62</v>
      </c>
      <c r="N13" s="141" t="s">
        <v>62</v>
      </c>
    </row>
    <row r="14" spans="1:14" ht="15.75" x14ac:dyDescent="0.25">
      <c r="A14" s="542" t="s">
        <v>37</v>
      </c>
      <c r="B14" s="543"/>
      <c r="C14" s="154">
        <v>0.47097282735363816</v>
      </c>
      <c r="D14" s="155">
        <v>0.35094497720597073</v>
      </c>
      <c r="E14" s="160">
        <v>0.55609235946244062</v>
      </c>
      <c r="F14" s="161">
        <v>0.46013294426572965</v>
      </c>
      <c r="G14" s="146">
        <v>0.53454714689424898</v>
      </c>
      <c r="H14" s="161">
        <v>0.40640747074252231</v>
      </c>
      <c r="I14" s="146">
        <v>0.62339857175505464</v>
      </c>
      <c r="J14" s="161">
        <v>0.49318141894971856</v>
      </c>
      <c r="K14" s="146">
        <v>0.64009971785658537</v>
      </c>
      <c r="L14" s="161">
        <v>0.51174124155843537</v>
      </c>
      <c r="M14" s="146">
        <v>0.66732726643438811</v>
      </c>
      <c r="N14" s="141">
        <v>0.54193324259108855</v>
      </c>
    </row>
    <row r="15" spans="1:14" ht="15.75" x14ac:dyDescent="0.25">
      <c r="A15" s="542" t="s">
        <v>27</v>
      </c>
      <c r="B15" s="543"/>
      <c r="C15" s="154">
        <v>0.4454646190848216</v>
      </c>
      <c r="D15" s="155">
        <v>0.33911261887048733</v>
      </c>
      <c r="E15" s="160">
        <v>0.45906028200456472</v>
      </c>
      <c r="F15" s="161">
        <v>0.31578418398968161</v>
      </c>
      <c r="G15" s="146">
        <v>0.42048105364615646</v>
      </c>
      <c r="H15" s="161">
        <v>0.31010732963082288</v>
      </c>
      <c r="I15" s="146">
        <v>0.46928902580341475</v>
      </c>
      <c r="J15" s="161">
        <v>0.32778763966484681</v>
      </c>
      <c r="K15" s="146">
        <v>0.47908159811257928</v>
      </c>
      <c r="L15" s="161">
        <v>0.37492089314007465</v>
      </c>
      <c r="M15" s="146">
        <v>0.53864723764934708</v>
      </c>
      <c r="N15" s="141">
        <v>0.42078370147198135</v>
      </c>
    </row>
    <row r="16" spans="1:14" ht="16.5" thickBot="1" x14ac:dyDescent="0.3">
      <c r="A16" s="542" t="s">
        <v>36</v>
      </c>
      <c r="B16" s="543"/>
      <c r="C16" s="154">
        <v>0.52737966087002552</v>
      </c>
      <c r="D16" s="155">
        <v>0.42430551934122818</v>
      </c>
      <c r="E16" s="160">
        <v>0.56983615558276057</v>
      </c>
      <c r="F16" s="161">
        <v>0.44151756752545634</v>
      </c>
      <c r="G16" s="146">
        <v>0.59204195604864562</v>
      </c>
      <c r="H16" s="161">
        <v>0.41904618646335995</v>
      </c>
      <c r="I16" s="146">
        <v>0.52208555190168027</v>
      </c>
      <c r="J16" s="161">
        <v>0.39622593270926437</v>
      </c>
      <c r="K16" s="146">
        <v>0.55399639789358202</v>
      </c>
      <c r="L16" s="161">
        <v>0.42900281371533433</v>
      </c>
      <c r="M16" s="146">
        <v>0.61591240192598817</v>
      </c>
      <c r="N16" s="141">
        <v>0.48448460195641263</v>
      </c>
    </row>
    <row r="17" spans="1:14" ht="16.5" thickBot="1" x14ac:dyDescent="0.3">
      <c r="A17" s="364" t="s">
        <v>25</v>
      </c>
      <c r="B17" s="365"/>
      <c r="C17" s="366">
        <v>0.57224875491614446</v>
      </c>
      <c r="D17" s="367">
        <v>0.42248021485754328</v>
      </c>
      <c r="E17" s="368">
        <v>0.64003749082396166</v>
      </c>
      <c r="F17" s="367">
        <v>0.47382408071239535</v>
      </c>
      <c r="G17" s="369">
        <v>0.6353794049985656</v>
      </c>
      <c r="H17" s="367">
        <v>0.4576297230117311</v>
      </c>
      <c r="I17" s="369">
        <v>0.64500616710885161</v>
      </c>
      <c r="J17" s="367">
        <v>0.4561452658461253</v>
      </c>
      <c r="K17" s="369">
        <v>0.6668895146301046</v>
      </c>
      <c r="L17" s="367">
        <v>0.50482561617387633</v>
      </c>
      <c r="M17" s="369">
        <v>0.70215793626653111</v>
      </c>
      <c r="N17" s="370">
        <v>0.54023432652697334</v>
      </c>
    </row>
    <row r="19" spans="1:14" ht="15.75" x14ac:dyDescent="0.25">
      <c r="A19" s="4" t="s">
        <v>264</v>
      </c>
    </row>
    <row r="20" spans="1:14" ht="15.75" x14ac:dyDescent="0.25">
      <c r="A20" s="4" t="s">
        <v>308</v>
      </c>
    </row>
    <row r="21" spans="1:14" ht="15.75" x14ac:dyDescent="0.25">
      <c r="A21" s="381" t="s">
        <v>449</v>
      </c>
    </row>
  </sheetData>
  <mergeCells count="17">
    <mergeCell ref="G4:H4"/>
    <mergeCell ref="A6:B6"/>
    <mergeCell ref="A8:B8"/>
    <mergeCell ref="M4:N4"/>
    <mergeCell ref="K4:L4"/>
    <mergeCell ref="I4:J4"/>
    <mergeCell ref="C4:D4"/>
    <mergeCell ref="E4:F4"/>
    <mergeCell ref="A16:B16"/>
    <mergeCell ref="A7:B7"/>
    <mergeCell ref="A10:B10"/>
    <mergeCell ref="A11:B11"/>
    <mergeCell ref="A12:B12"/>
    <mergeCell ref="A13:B13"/>
    <mergeCell ref="A14:B14"/>
    <mergeCell ref="A15:B15"/>
    <mergeCell ref="A9:B9"/>
  </mergeCells>
  <hyperlinks>
    <hyperlink ref="A1" location="Contents!A1" display="Contents "/>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A2" sqref="A2"/>
    </sheetView>
  </sheetViews>
  <sheetFormatPr defaultRowHeight="15" x14ac:dyDescent="0.25"/>
  <cols>
    <col min="1" max="1" width="21.42578125" customWidth="1"/>
    <col min="2" max="2" width="23" customWidth="1"/>
    <col min="3" max="3" width="16.42578125" customWidth="1"/>
    <col min="4" max="4" width="13.42578125" bestFit="1" customWidth="1"/>
    <col min="5" max="5" width="15.42578125" customWidth="1"/>
    <col min="6" max="6" width="16.7109375" customWidth="1"/>
    <col min="7" max="7" width="15.42578125" customWidth="1"/>
    <col min="8" max="8" width="14.28515625" customWidth="1"/>
    <col min="9" max="9" width="15.42578125" customWidth="1"/>
    <col min="10" max="10" width="14.28515625" customWidth="1"/>
    <col min="11" max="11" width="15.42578125" customWidth="1"/>
    <col min="12" max="12" width="14.28515625" customWidth="1"/>
    <col min="13" max="13" width="15.42578125" customWidth="1"/>
    <col min="14" max="14" width="14.28515625" customWidth="1"/>
  </cols>
  <sheetData>
    <row r="1" spans="1:14" ht="15.75" x14ac:dyDescent="0.25">
      <c r="A1" s="26" t="s">
        <v>472</v>
      </c>
    </row>
    <row r="2" spans="1:14" ht="15.75" x14ac:dyDescent="0.25">
      <c r="A2" s="104" t="s">
        <v>474</v>
      </c>
    </row>
    <row r="3" spans="1:14" ht="15.75" thickBot="1" x14ac:dyDescent="0.3"/>
    <row r="4" spans="1:14" ht="15.75" x14ac:dyDescent="0.25">
      <c r="A4" s="137"/>
      <c r="B4" s="148"/>
      <c r="C4" s="549">
        <v>2011</v>
      </c>
      <c r="D4" s="545"/>
      <c r="E4" s="550">
        <v>2012</v>
      </c>
      <c r="F4" s="545"/>
      <c r="G4" s="544">
        <v>2013</v>
      </c>
      <c r="H4" s="545"/>
      <c r="I4" s="544">
        <v>2014</v>
      </c>
      <c r="J4" s="545"/>
      <c r="K4" s="544">
        <v>2015</v>
      </c>
      <c r="L4" s="545"/>
      <c r="M4" s="544">
        <v>2016</v>
      </c>
      <c r="N4" s="548"/>
    </row>
    <row r="5" spans="1:14" ht="15.75" x14ac:dyDescent="0.25">
      <c r="A5" s="138"/>
      <c r="B5" s="149"/>
      <c r="C5" s="150" t="s">
        <v>468</v>
      </c>
      <c r="D5" s="151" t="s">
        <v>495</v>
      </c>
      <c r="E5" s="150" t="s">
        <v>468</v>
      </c>
      <c r="F5" s="151" t="s">
        <v>495</v>
      </c>
      <c r="G5" s="150" t="s">
        <v>468</v>
      </c>
      <c r="H5" s="151" t="s">
        <v>495</v>
      </c>
      <c r="I5" s="150" t="s">
        <v>468</v>
      </c>
      <c r="J5" s="151" t="s">
        <v>495</v>
      </c>
      <c r="K5" s="150" t="s">
        <v>468</v>
      </c>
      <c r="L5" s="151" t="s">
        <v>495</v>
      </c>
      <c r="M5" s="150" t="s">
        <v>468</v>
      </c>
      <c r="N5" s="151" t="s">
        <v>495</v>
      </c>
    </row>
    <row r="6" spans="1:14" ht="15.75" x14ac:dyDescent="0.25">
      <c r="A6" s="546" t="s">
        <v>41</v>
      </c>
      <c r="B6" s="547"/>
      <c r="C6" s="442">
        <v>104319.01956451747</v>
      </c>
      <c r="D6" s="443">
        <v>152561.23415910988</v>
      </c>
      <c r="E6" s="444">
        <v>112042.98726499532</v>
      </c>
      <c r="F6" s="445">
        <v>172339.86635995359</v>
      </c>
      <c r="G6" s="446">
        <v>111635.39472271629</v>
      </c>
      <c r="H6" s="445">
        <v>157631.76026679279</v>
      </c>
      <c r="I6" s="446">
        <v>133539.10177201388</v>
      </c>
      <c r="J6" s="445">
        <v>191581.94489694323</v>
      </c>
      <c r="K6" s="446">
        <v>140657.09284983046</v>
      </c>
      <c r="L6" s="445">
        <v>208684.03975101587</v>
      </c>
      <c r="M6" s="446">
        <v>149485.99217857001</v>
      </c>
      <c r="N6" s="447">
        <v>213407.30243593396</v>
      </c>
    </row>
    <row r="7" spans="1:14" ht="15.75" x14ac:dyDescent="0.25">
      <c r="A7" s="542" t="s">
        <v>261</v>
      </c>
      <c r="B7" s="543"/>
      <c r="C7" s="448">
        <v>59581.373949652218</v>
      </c>
      <c r="D7" s="449">
        <v>95091.073472986827</v>
      </c>
      <c r="E7" s="450">
        <v>60459.793994414809</v>
      </c>
      <c r="F7" s="451">
        <v>98712.977338911951</v>
      </c>
      <c r="G7" s="452">
        <v>62623.682611441625</v>
      </c>
      <c r="H7" s="451">
        <v>90821.124492668052</v>
      </c>
      <c r="I7" s="452">
        <v>63817.451614605205</v>
      </c>
      <c r="J7" s="451">
        <v>101468.03393776166</v>
      </c>
      <c r="K7" s="452">
        <v>59435.811904488633</v>
      </c>
      <c r="L7" s="451">
        <v>98703.809722008504</v>
      </c>
      <c r="M7" s="452">
        <v>67789.015253043137</v>
      </c>
      <c r="N7" s="453">
        <v>118960.8653820937</v>
      </c>
    </row>
    <row r="8" spans="1:14" ht="15.75" x14ac:dyDescent="0.25">
      <c r="A8" s="542" t="s">
        <v>262</v>
      </c>
      <c r="B8" s="543"/>
      <c r="C8" s="448">
        <v>44298.217036197057</v>
      </c>
      <c r="D8" s="449">
        <v>75157.752730624125</v>
      </c>
      <c r="E8" s="450">
        <v>35632.905566749811</v>
      </c>
      <c r="F8" s="451">
        <v>56265.12333182375</v>
      </c>
      <c r="G8" s="452">
        <v>38939.550687420648</v>
      </c>
      <c r="H8" s="451">
        <v>58219.670477147556</v>
      </c>
      <c r="I8" s="452">
        <v>40256.994009926042</v>
      </c>
      <c r="J8" s="451">
        <v>69935.811267086654</v>
      </c>
      <c r="K8" s="452">
        <v>40866.192417024133</v>
      </c>
      <c r="L8" s="451">
        <v>70808.588963474933</v>
      </c>
      <c r="M8" s="452">
        <v>39879.083750612626</v>
      </c>
      <c r="N8" s="453">
        <v>73059.57315341357</v>
      </c>
    </row>
    <row r="9" spans="1:14" ht="15.75" x14ac:dyDescent="0.25">
      <c r="A9" s="542" t="s">
        <v>31</v>
      </c>
      <c r="B9" s="543"/>
      <c r="C9" s="448">
        <v>750505.23011918913</v>
      </c>
      <c r="D9" s="449">
        <v>1173921.4463314277</v>
      </c>
      <c r="E9" s="450">
        <v>867150.60234741995</v>
      </c>
      <c r="F9" s="451">
        <v>1415135.6855234765</v>
      </c>
      <c r="G9" s="452">
        <v>869558.48563312693</v>
      </c>
      <c r="H9" s="451">
        <v>1373619.1168958899</v>
      </c>
      <c r="I9" s="452">
        <v>915467.47891736019</v>
      </c>
      <c r="J9" s="451">
        <v>1333078.3928883884</v>
      </c>
      <c r="K9" s="452">
        <v>925990.51922280178</v>
      </c>
      <c r="L9" s="451">
        <v>1539873.1023555025</v>
      </c>
      <c r="M9" s="452">
        <v>991263.26048233488</v>
      </c>
      <c r="N9" s="453">
        <v>1692081.3613016908</v>
      </c>
    </row>
    <row r="10" spans="1:14" ht="15.75" x14ac:dyDescent="0.25">
      <c r="A10" s="542" t="s">
        <v>40</v>
      </c>
      <c r="B10" s="543"/>
      <c r="C10" s="448">
        <v>147492.38842902781</v>
      </c>
      <c r="D10" s="449">
        <v>266631.10398028267</v>
      </c>
      <c r="E10" s="450">
        <v>149048.91548741987</v>
      </c>
      <c r="F10" s="451">
        <v>264306.47626117268</v>
      </c>
      <c r="G10" s="452">
        <v>147689.12524992722</v>
      </c>
      <c r="H10" s="451">
        <v>263919.99811077665</v>
      </c>
      <c r="I10" s="452">
        <v>154188.50966791902</v>
      </c>
      <c r="J10" s="451">
        <v>270708.36232585128</v>
      </c>
      <c r="K10" s="452">
        <v>156246.3878160835</v>
      </c>
      <c r="L10" s="451">
        <v>273024.94404172868</v>
      </c>
      <c r="M10" s="452">
        <v>169844.67953123935</v>
      </c>
      <c r="N10" s="453">
        <v>281364.14465529507</v>
      </c>
    </row>
    <row r="11" spans="1:14" ht="15.75" x14ac:dyDescent="0.25">
      <c r="A11" s="542" t="s">
        <v>263</v>
      </c>
      <c r="B11" s="543"/>
      <c r="C11" s="448">
        <v>132379.06604719703</v>
      </c>
      <c r="D11" s="449">
        <v>225747.24697889466</v>
      </c>
      <c r="E11" s="450">
        <v>139476.73784393919</v>
      </c>
      <c r="F11" s="451">
        <v>241851.35535354787</v>
      </c>
      <c r="G11" s="452">
        <v>165470.15545139828</v>
      </c>
      <c r="H11" s="451">
        <v>268827.07379509282</v>
      </c>
      <c r="I11" s="452">
        <v>146232.5383422148</v>
      </c>
      <c r="J11" s="451">
        <v>267878.90809300239</v>
      </c>
      <c r="K11" s="452">
        <v>143668.14336614488</v>
      </c>
      <c r="L11" s="451">
        <v>272333.10864793451</v>
      </c>
      <c r="M11" s="452">
        <v>165411.49073229224</v>
      </c>
      <c r="N11" s="453">
        <v>303654.14417006925</v>
      </c>
    </row>
    <row r="12" spans="1:14" ht="15.75" x14ac:dyDescent="0.25">
      <c r="A12" s="542" t="s">
        <v>39</v>
      </c>
      <c r="B12" s="543"/>
      <c r="C12" s="448">
        <v>99627.66396539782</v>
      </c>
      <c r="D12" s="449">
        <v>196874.83619016054</v>
      </c>
      <c r="E12" s="450">
        <v>101192.37663511017</v>
      </c>
      <c r="F12" s="451">
        <v>193224.30486831028</v>
      </c>
      <c r="G12" s="452">
        <v>97907.136883865853</v>
      </c>
      <c r="H12" s="451">
        <v>175956.76018025933</v>
      </c>
      <c r="I12" s="452">
        <v>92494.106054368414</v>
      </c>
      <c r="J12" s="451">
        <v>177831.79842750879</v>
      </c>
      <c r="K12" s="452">
        <v>90355.756250399674</v>
      </c>
      <c r="L12" s="451">
        <v>176094.13174054617</v>
      </c>
      <c r="M12" s="452">
        <v>96718.44111569594</v>
      </c>
      <c r="N12" s="453">
        <v>184059.43751146409</v>
      </c>
    </row>
    <row r="13" spans="1:14" ht="15.75" x14ac:dyDescent="0.25">
      <c r="A13" s="542" t="s">
        <v>38</v>
      </c>
      <c r="B13" s="543"/>
      <c r="C13" s="452" t="s">
        <v>62</v>
      </c>
      <c r="D13" s="449" t="s">
        <v>62</v>
      </c>
      <c r="E13" s="452" t="s">
        <v>62</v>
      </c>
      <c r="F13" s="451" t="s">
        <v>62</v>
      </c>
      <c r="G13" s="452" t="s">
        <v>62</v>
      </c>
      <c r="H13" s="451" t="s">
        <v>62</v>
      </c>
      <c r="I13" s="452" t="s">
        <v>62</v>
      </c>
      <c r="J13" s="451" t="s">
        <v>62</v>
      </c>
      <c r="K13" s="452" t="s">
        <v>62</v>
      </c>
      <c r="L13" s="451" t="s">
        <v>62</v>
      </c>
      <c r="M13" s="452" t="s">
        <v>62</v>
      </c>
      <c r="N13" s="453" t="s">
        <v>62</v>
      </c>
    </row>
    <row r="14" spans="1:14" ht="15.75" x14ac:dyDescent="0.25">
      <c r="A14" s="542" t="s">
        <v>37</v>
      </c>
      <c r="B14" s="543"/>
      <c r="C14" s="448">
        <v>85336.547103207413</v>
      </c>
      <c r="D14" s="449">
        <v>141466.16580755878</v>
      </c>
      <c r="E14" s="450">
        <v>102029.6753937816</v>
      </c>
      <c r="F14" s="451">
        <v>184923.61027421523</v>
      </c>
      <c r="G14" s="452">
        <v>95778.919976150224</v>
      </c>
      <c r="H14" s="451">
        <v>159976.50927295489</v>
      </c>
      <c r="I14" s="452">
        <v>112267.96183906503</v>
      </c>
      <c r="J14" s="451">
        <v>195603.07645515393</v>
      </c>
      <c r="K14" s="452">
        <v>113783.52631157795</v>
      </c>
      <c r="L14" s="451">
        <v>203507.95727643484</v>
      </c>
      <c r="M14" s="452">
        <v>118001.03447903103</v>
      </c>
      <c r="N14" s="453">
        <v>213933.12874675382</v>
      </c>
    </row>
    <row r="15" spans="1:14" ht="15.75" x14ac:dyDescent="0.25">
      <c r="A15" s="542" t="s">
        <v>27</v>
      </c>
      <c r="B15" s="543"/>
      <c r="C15" s="448">
        <v>38181.080569657526</v>
      </c>
      <c r="D15" s="449">
        <v>73364.415770950087</v>
      </c>
      <c r="E15" s="450">
        <v>36640.450783341614</v>
      </c>
      <c r="F15" s="451">
        <v>66169.40232564976</v>
      </c>
      <c r="G15" s="452">
        <v>36930.445033926997</v>
      </c>
      <c r="H15" s="451">
        <v>67163.483243740891</v>
      </c>
      <c r="I15" s="452">
        <v>41033.270675120701</v>
      </c>
      <c r="J15" s="451">
        <v>70023.888211971862</v>
      </c>
      <c r="K15" s="452">
        <v>41986.67040834637</v>
      </c>
      <c r="L15" s="451">
        <v>80684.217504760425</v>
      </c>
      <c r="M15" s="452">
        <v>47412.184941171363</v>
      </c>
      <c r="N15" s="453">
        <v>91047.551973653404</v>
      </c>
    </row>
    <row r="16" spans="1:14" ht="16.5" thickBot="1" x14ac:dyDescent="0.3">
      <c r="A16" s="542" t="s">
        <v>36</v>
      </c>
      <c r="B16" s="543"/>
      <c r="C16" s="448">
        <v>104329.18926025595</v>
      </c>
      <c r="D16" s="449">
        <v>196976.17457787265</v>
      </c>
      <c r="E16" s="450">
        <v>113811.33557353413</v>
      </c>
      <c r="F16" s="451">
        <v>214924.95214535555</v>
      </c>
      <c r="G16" s="452">
        <v>117468.06763555255</v>
      </c>
      <c r="H16" s="451">
        <v>197803.11672248223</v>
      </c>
      <c r="I16" s="452">
        <v>102895.82800285063</v>
      </c>
      <c r="J16" s="451">
        <v>185137.18045032193</v>
      </c>
      <c r="K16" s="452">
        <v>104435.22137341472</v>
      </c>
      <c r="L16" s="451">
        <v>190251.12019721683</v>
      </c>
      <c r="M16" s="452">
        <v>120494.63117447296</v>
      </c>
      <c r="N16" s="453">
        <v>218842.2586225644</v>
      </c>
    </row>
    <row r="17" spans="1:14" ht="16.5" thickBot="1" x14ac:dyDescent="0.3">
      <c r="A17" s="364" t="s">
        <v>25</v>
      </c>
      <c r="B17" s="365"/>
      <c r="C17" s="454">
        <v>1611935.5432859005</v>
      </c>
      <c r="D17" s="455">
        <v>2671637.5721912375</v>
      </c>
      <c r="E17" s="456">
        <v>1768685.1233138172</v>
      </c>
      <c r="F17" s="455">
        <v>2907853.7537824172</v>
      </c>
      <c r="G17" s="457">
        <v>1796703.3166074073</v>
      </c>
      <c r="H17" s="455">
        <v>2896192.7897861572</v>
      </c>
      <c r="I17" s="457">
        <v>1849521.42167173</v>
      </c>
      <c r="J17" s="455">
        <v>2939483.0138786887</v>
      </c>
      <c r="K17" s="457">
        <v>1897876.3195426711</v>
      </c>
      <c r="L17" s="455">
        <v>3232876.8300874629</v>
      </c>
      <c r="M17" s="457">
        <v>2016024.3900910101</v>
      </c>
      <c r="N17" s="458">
        <v>3470444.2713247971</v>
      </c>
    </row>
    <row r="19" spans="1:14" ht="15.75" x14ac:dyDescent="0.25">
      <c r="A19" s="4" t="s">
        <v>264</v>
      </c>
    </row>
    <row r="20" spans="1:14" ht="15.75" x14ac:dyDescent="0.25">
      <c r="A20" s="4" t="s">
        <v>308</v>
      </c>
    </row>
    <row r="21" spans="1:14" ht="15.75" x14ac:dyDescent="0.25">
      <c r="A21" s="381" t="s">
        <v>449</v>
      </c>
    </row>
  </sheetData>
  <mergeCells count="17">
    <mergeCell ref="K4:L4"/>
    <mergeCell ref="M4:N4"/>
    <mergeCell ref="A11:B11"/>
    <mergeCell ref="C4:D4"/>
    <mergeCell ref="E4:F4"/>
    <mergeCell ref="G4:H4"/>
    <mergeCell ref="I4:J4"/>
    <mergeCell ref="A6:B6"/>
    <mergeCell ref="A7:B7"/>
    <mergeCell ref="A8:B8"/>
    <mergeCell ref="A9:B9"/>
    <mergeCell ref="A10:B10"/>
    <mergeCell ref="A12:B12"/>
    <mergeCell ref="A13:B13"/>
    <mergeCell ref="A14:B14"/>
    <mergeCell ref="A15:B15"/>
    <mergeCell ref="A16:B16"/>
  </mergeCells>
  <hyperlinks>
    <hyperlink ref="A1" location="Contents!A1" display="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23" sqref="A23"/>
    </sheetView>
  </sheetViews>
  <sheetFormatPr defaultRowHeight="15" x14ac:dyDescent="0.25"/>
  <cols>
    <col min="1" max="1" width="26.28515625" customWidth="1"/>
    <col min="2" max="2" width="18.28515625" customWidth="1"/>
    <col min="3" max="3" width="14.5703125" customWidth="1"/>
    <col min="4" max="4" width="14.85546875" customWidth="1"/>
    <col min="5" max="5" width="16.7109375" customWidth="1"/>
    <col min="6" max="6" width="15" customWidth="1"/>
    <col min="7" max="7" width="15.42578125" customWidth="1"/>
    <col min="8" max="8" width="14.28515625" customWidth="1"/>
    <col min="9" max="9" width="15.42578125" customWidth="1"/>
    <col min="10" max="10" width="14.28515625" customWidth="1"/>
  </cols>
  <sheetData>
    <row r="1" spans="1:10" s="3" customFormat="1" x14ac:dyDescent="0.2">
      <c r="A1" s="103" t="s">
        <v>33</v>
      </c>
    </row>
    <row r="2" spans="1:10" s="3" customFormat="1" ht="15.75" x14ac:dyDescent="0.25">
      <c r="A2" s="104" t="s">
        <v>310</v>
      </c>
    </row>
    <row r="4" spans="1:10" ht="15.75" thickBot="1" x14ac:dyDescent="0.3"/>
    <row r="5" spans="1:10" s="108" customFormat="1" ht="15.75" x14ac:dyDescent="0.25">
      <c r="A5" s="137"/>
      <c r="B5" s="148"/>
      <c r="C5" s="544">
        <v>2013</v>
      </c>
      <c r="D5" s="551"/>
      <c r="E5" s="550">
        <v>2014</v>
      </c>
      <c r="F5" s="545"/>
      <c r="G5" s="544">
        <v>2015</v>
      </c>
      <c r="H5" s="545"/>
      <c r="I5" s="544">
        <v>2016</v>
      </c>
      <c r="J5" s="548"/>
    </row>
    <row r="6" spans="1:10" s="108" customFormat="1" ht="31.5" x14ac:dyDescent="0.25">
      <c r="A6" s="138"/>
      <c r="B6" s="149"/>
      <c r="C6" s="144" t="s">
        <v>126</v>
      </c>
      <c r="D6" s="163" t="s">
        <v>127</v>
      </c>
      <c r="E6" s="157" t="s">
        <v>126</v>
      </c>
      <c r="F6" s="151" t="s">
        <v>127</v>
      </c>
      <c r="G6" s="144" t="s">
        <v>126</v>
      </c>
      <c r="H6" s="151" t="s">
        <v>127</v>
      </c>
      <c r="I6" s="144" t="s">
        <v>126</v>
      </c>
      <c r="J6" s="139" t="s">
        <v>127</v>
      </c>
    </row>
    <row r="7" spans="1:10" ht="15.75" x14ac:dyDescent="0.25">
      <c r="A7" s="546" t="s">
        <v>41</v>
      </c>
      <c r="B7" s="547"/>
      <c r="C7" s="145">
        <v>0.19822268949143976</v>
      </c>
      <c r="D7" s="164">
        <v>0.12168688928975306</v>
      </c>
      <c r="E7" s="158">
        <v>0.12877006547928838</v>
      </c>
      <c r="F7" s="159">
        <v>9.6929640894804825E-2</v>
      </c>
      <c r="G7" s="145">
        <v>0.23158213665050761</v>
      </c>
      <c r="H7" s="159">
        <v>0.17217213270426923</v>
      </c>
      <c r="I7" s="145">
        <v>0.33708082077051926</v>
      </c>
      <c r="J7" s="140">
        <v>0.27642306248307197</v>
      </c>
    </row>
    <row r="8" spans="1:10" ht="15.75" x14ac:dyDescent="0.25">
      <c r="A8" s="542" t="s">
        <v>265</v>
      </c>
      <c r="B8" s="543"/>
      <c r="C8" s="154">
        <v>0.12500855159307256</v>
      </c>
      <c r="D8" s="165">
        <v>9.4017274688301858E-2</v>
      </c>
      <c r="E8" s="160">
        <v>0.21086243925732109</v>
      </c>
      <c r="F8" s="161">
        <v>0.14551273421670965</v>
      </c>
      <c r="G8" s="146">
        <v>0.18047558545447825</v>
      </c>
      <c r="H8" s="161">
        <v>0.13467092003914352</v>
      </c>
      <c r="I8" s="146">
        <v>0.29763730013432965</v>
      </c>
      <c r="J8" s="141">
        <v>0.2124742624760621</v>
      </c>
    </row>
    <row r="9" spans="1:10" ht="15.75" x14ac:dyDescent="0.25">
      <c r="A9" s="542" t="s">
        <v>262</v>
      </c>
      <c r="B9" s="543"/>
      <c r="C9" s="146">
        <v>0.16755496414962165</v>
      </c>
      <c r="D9" s="165">
        <v>0.11680658303625698</v>
      </c>
      <c r="E9" s="160">
        <v>0.23474098787540854</v>
      </c>
      <c r="F9" s="161">
        <v>0.16645870644749106</v>
      </c>
      <c r="G9" s="146">
        <v>0.16044838119321492</v>
      </c>
      <c r="H9" s="161">
        <v>0.1097198668555478</v>
      </c>
      <c r="I9" s="146">
        <v>0.42999871725128497</v>
      </c>
      <c r="J9" s="141">
        <v>0.3149090435530284</v>
      </c>
    </row>
    <row r="10" spans="1:10" ht="15.75" x14ac:dyDescent="0.25">
      <c r="A10" s="542" t="s">
        <v>31</v>
      </c>
      <c r="B10" s="543"/>
      <c r="C10" s="146">
        <v>0.60505635878484998</v>
      </c>
      <c r="D10" s="165">
        <v>0.53124033838802698</v>
      </c>
      <c r="E10" s="160">
        <v>0.42883635922787489</v>
      </c>
      <c r="F10" s="161">
        <v>0.28901524418824348</v>
      </c>
      <c r="G10" s="146">
        <v>0.60928507936971499</v>
      </c>
      <c r="H10" s="161">
        <v>0.4087838829201359</v>
      </c>
      <c r="I10" s="146" t="s">
        <v>62</v>
      </c>
      <c r="J10" s="141" t="s">
        <v>62</v>
      </c>
    </row>
    <row r="11" spans="1:10" ht="15.75" x14ac:dyDescent="0.25">
      <c r="A11" s="542" t="s">
        <v>40</v>
      </c>
      <c r="B11" s="543"/>
      <c r="C11" s="146">
        <v>0.27712636227223625</v>
      </c>
      <c r="D11" s="165">
        <v>0.21053538057063173</v>
      </c>
      <c r="E11" s="160">
        <v>0.33482653743728746</v>
      </c>
      <c r="F11" s="161">
        <v>0.26269216139317042</v>
      </c>
      <c r="G11" s="146">
        <v>0.28353609295559673</v>
      </c>
      <c r="H11" s="161">
        <v>0.23316236476708885</v>
      </c>
      <c r="I11" s="146">
        <v>0.37741348781338457</v>
      </c>
      <c r="J11" s="141">
        <v>0.31984887832503367</v>
      </c>
    </row>
    <row r="12" spans="1:10" ht="15.75" x14ac:dyDescent="0.25">
      <c r="A12" s="542" t="s">
        <v>263</v>
      </c>
      <c r="B12" s="543"/>
      <c r="C12" s="146">
        <v>0.1803138158047782</v>
      </c>
      <c r="D12" s="165">
        <v>0.12460268729338525</v>
      </c>
      <c r="E12" s="160">
        <v>0.27550637647085752</v>
      </c>
      <c r="F12" s="161">
        <v>0.20667814833943079</v>
      </c>
      <c r="G12" s="146">
        <v>0.13071937344330214</v>
      </c>
      <c r="H12" s="161">
        <v>0.10255695872838051</v>
      </c>
      <c r="I12" s="146">
        <v>0.287363036301858</v>
      </c>
      <c r="J12" s="141">
        <v>0.19949819307114319</v>
      </c>
    </row>
    <row r="13" spans="1:10" ht="15.75" x14ac:dyDescent="0.25">
      <c r="A13" s="542" t="s">
        <v>39</v>
      </c>
      <c r="B13" s="543"/>
      <c r="C13" s="146">
        <v>0.27468580668921605</v>
      </c>
      <c r="D13" s="165">
        <v>0.20421377183967118</v>
      </c>
      <c r="E13" s="160">
        <v>0.25806858236653518</v>
      </c>
      <c r="F13" s="161">
        <v>0.17721678799708748</v>
      </c>
      <c r="G13" s="146">
        <v>0.30467575734865271</v>
      </c>
      <c r="H13" s="161">
        <v>0.2144390961529033</v>
      </c>
      <c r="I13" s="146">
        <v>0.3513456297994722</v>
      </c>
      <c r="J13" s="141">
        <v>0.23096692871176661</v>
      </c>
    </row>
    <row r="14" spans="1:10" ht="15.75" x14ac:dyDescent="0.25">
      <c r="A14" s="542" t="s">
        <v>38</v>
      </c>
      <c r="B14" s="543"/>
      <c r="C14" s="146">
        <v>0.27679461408731132</v>
      </c>
      <c r="D14" s="165">
        <v>0.20785245794391788</v>
      </c>
      <c r="E14" s="160">
        <v>0.30227820944280226</v>
      </c>
      <c r="F14" s="161">
        <v>0.19325838202882736</v>
      </c>
      <c r="G14" s="146">
        <v>0.38983924406749715</v>
      </c>
      <c r="H14" s="161">
        <v>0.29515675999011715</v>
      </c>
      <c r="I14" s="146">
        <v>0.48079698210468857</v>
      </c>
      <c r="J14" s="141">
        <v>0.3634635551257005</v>
      </c>
    </row>
    <row r="15" spans="1:10" ht="15.75" x14ac:dyDescent="0.25">
      <c r="A15" s="542" t="s">
        <v>37</v>
      </c>
      <c r="B15" s="543"/>
      <c r="C15" s="146">
        <v>0.24408157139108438</v>
      </c>
      <c r="D15" s="165">
        <v>0.19033253533934993</v>
      </c>
      <c r="E15" s="160">
        <v>0.22650183505362806</v>
      </c>
      <c r="F15" s="161">
        <v>0.22002707473734046</v>
      </c>
      <c r="G15" s="146">
        <v>0.43553954232983</v>
      </c>
      <c r="H15" s="161">
        <v>0.34138768986854195</v>
      </c>
      <c r="I15" s="146">
        <v>0.41498389117541618</v>
      </c>
      <c r="J15" s="141">
        <v>0.35439760795698444</v>
      </c>
    </row>
    <row r="16" spans="1:10" ht="15.75" x14ac:dyDescent="0.25">
      <c r="A16" s="542" t="s">
        <v>27</v>
      </c>
      <c r="B16" s="543"/>
      <c r="C16" s="146">
        <v>0.33634772006424313</v>
      </c>
      <c r="D16" s="165">
        <v>0.25458077897731074</v>
      </c>
      <c r="E16" s="160">
        <v>0.19042890994020795</v>
      </c>
      <c r="F16" s="161">
        <v>0.161468932481242</v>
      </c>
      <c r="G16" s="146">
        <v>0.27891047063327623</v>
      </c>
      <c r="H16" s="161">
        <v>0.2125060973373559</v>
      </c>
      <c r="I16" s="146">
        <v>0.30957973180337972</v>
      </c>
      <c r="J16" s="141">
        <v>0.22484218036005327</v>
      </c>
    </row>
    <row r="17" spans="1:10" ht="16.5" thickBot="1" x14ac:dyDescent="0.3">
      <c r="A17" s="542" t="s">
        <v>36</v>
      </c>
      <c r="B17" s="543"/>
      <c r="C17" s="146">
        <v>0.1950526006561196</v>
      </c>
      <c r="D17" s="165">
        <v>0.14518951322863341</v>
      </c>
      <c r="E17" s="160">
        <v>0.25173617374189228</v>
      </c>
      <c r="F17" s="161">
        <v>0.18893561237300749</v>
      </c>
      <c r="G17" s="146">
        <v>0.17383221706969085</v>
      </c>
      <c r="H17" s="161">
        <v>0.12165306020063836</v>
      </c>
      <c r="I17" s="146">
        <v>0.17123199500223368</v>
      </c>
      <c r="J17" s="141">
        <v>0.15223194426542491</v>
      </c>
    </row>
    <row r="18" spans="1:10" s="109" customFormat="1" ht="16.5" thickBot="1" x14ac:dyDescent="0.3">
      <c r="A18" s="364" t="s">
        <v>25</v>
      </c>
      <c r="B18" s="371"/>
      <c r="C18" s="372">
        <v>0.30148724718527647</v>
      </c>
      <c r="D18" s="373">
        <v>0.21586305636970815</v>
      </c>
      <c r="E18" s="374">
        <v>0.28176688583753307</v>
      </c>
      <c r="F18" s="375">
        <v>0.2123412253311911</v>
      </c>
      <c r="G18" s="372">
        <v>0.27416581339940538</v>
      </c>
      <c r="H18" s="375">
        <v>0.20487838974785738</v>
      </c>
      <c r="I18" s="372">
        <v>0.3407474999271507</v>
      </c>
      <c r="J18" s="376">
        <v>0.25981122372483628</v>
      </c>
    </row>
    <row r="20" spans="1:10" ht="15.75" x14ac:dyDescent="0.25">
      <c r="A20" s="4" t="s">
        <v>199</v>
      </c>
    </row>
    <row r="21" spans="1:10" ht="15.75" x14ac:dyDescent="0.25">
      <c r="A21" s="4" t="s">
        <v>309</v>
      </c>
    </row>
    <row r="22" spans="1:10" ht="15.75" x14ac:dyDescent="0.25">
      <c r="A22" s="381" t="s">
        <v>449</v>
      </c>
    </row>
  </sheetData>
  <mergeCells count="15">
    <mergeCell ref="I5:J5"/>
    <mergeCell ref="G5:H5"/>
    <mergeCell ref="A17:B17"/>
    <mergeCell ref="A8:B8"/>
    <mergeCell ref="A11:B11"/>
    <mergeCell ref="A12:B12"/>
    <mergeCell ref="A13:B13"/>
    <mergeCell ref="A14:B14"/>
    <mergeCell ref="A15:B15"/>
    <mergeCell ref="A16:B16"/>
    <mergeCell ref="A10:B10"/>
    <mergeCell ref="C5:D5"/>
    <mergeCell ref="E5:F5"/>
    <mergeCell ref="A7:B7"/>
    <mergeCell ref="A9:B9"/>
  </mergeCells>
  <hyperlinks>
    <hyperlink ref="A1" location="Contents!A1" display="Contents "/>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A23" sqref="A23"/>
    </sheetView>
  </sheetViews>
  <sheetFormatPr defaultRowHeight="15" x14ac:dyDescent="0.25"/>
  <cols>
    <col min="1" max="1" width="36.5703125" customWidth="1"/>
  </cols>
  <sheetData>
    <row r="1" spans="1:14" s="3" customFormat="1" x14ac:dyDescent="0.2">
      <c r="A1" s="103" t="s">
        <v>33</v>
      </c>
    </row>
    <row r="2" spans="1:14" s="3" customFormat="1" ht="15.75" x14ac:dyDescent="0.25">
      <c r="A2" s="104" t="s">
        <v>448</v>
      </c>
    </row>
    <row r="3" spans="1:14" ht="15.75" thickBot="1" x14ac:dyDescent="0.3"/>
    <row r="4" spans="1:14" s="108" customFormat="1" ht="15.75" x14ac:dyDescent="0.25">
      <c r="A4" s="194"/>
      <c r="B4" s="195"/>
      <c r="C4" s="544">
        <v>2011</v>
      </c>
      <c r="D4" s="551"/>
      <c r="E4" s="550">
        <v>2012</v>
      </c>
      <c r="F4" s="545"/>
      <c r="G4" s="550">
        <v>2013</v>
      </c>
      <c r="H4" s="545"/>
      <c r="I4" s="544">
        <v>2014</v>
      </c>
      <c r="J4" s="551"/>
      <c r="K4" s="550">
        <v>2015</v>
      </c>
      <c r="L4" s="545"/>
      <c r="M4" s="544">
        <v>2016</v>
      </c>
      <c r="N4" s="548"/>
    </row>
    <row r="5" spans="1:14" s="108" customFormat="1" ht="15.75" x14ac:dyDescent="0.25">
      <c r="A5" s="196"/>
      <c r="B5" s="197"/>
      <c r="C5" s="144" t="s">
        <v>129</v>
      </c>
      <c r="D5" s="163" t="s">
        <v>128</v>
      </c>
      <c r="E5" s="157" t="s">
        <v>129</v>
      </c>
      <c r="F5" s="151" t="s">
        <v>128</v>
      </c>
      <c r="G5" s="157" t="s">
        <v>129</v>
      </c>
      <c r="H5" s="151" t="s">
        <v>128</v>
      </c>
      <c r="I5" s="144" t="s">
        <v>129</v>
      </c>
      <c r="J5" s="163" t="s">
        <v>128</v>
      </c>
      <c r="K5" s="157" t="s">
        <v>129</v>
      </c>
      <c r="L5" s="151" t="s">
        <v>128</v>
      </c>
      <c r="M5" s="144" t="s">
        <v>129</v>
      </c>
      <c r="N5" s="139" t="s">
        <v>128</v>
      </c>
    </row>
    <row r="6" spans="1:14" ht="15.75" x14ac:dyDescent="0.25">
      <c r="A6" s="546" t="s">
        <v>41</v>
      </c>
      <c r="B6" s="547"/>
      <c r="C6" s="182">
        <v>0.17</v>
      </c>
      <c r="D6" s="183">
        <v>0.21</v>
      </c>
      <c r="E6" s="184">
        <v>0.17</v>
      </c>
      <c r="F6" s="185">
        <v>0.24</v>
      </c>
      <c r="G6" s="184">
        <v>0.3</v>
      </c>
      <c r="H6" s="185">
        <v>0.34</v>
      </c>
      <c r="I6" s="182">
        <v>0.25</v>
      </c>
      <c r="J6" s="349">
        <v>0.32</v>
      </c>
      <c r="K6" s="184">
        <v>0.2645654250238777</v>
      </c>
      <c r="L6" s="185">
        <v>0.37153772683858638</v>
      </c>
      <c r="M6" s="182">
        <v>0.37978681405448084</v>
      </c>
      <c r="N6" s="186">
        <v>0.40029325513196484</v>
      </c>
    </row>
    <row r="7" spans="1:14" ht="15.75" x14ac:dyDescent="0.25">
      <c r="A7" s="542" t="s">
        <v>261</v>
      </c>
      <c r="B7" s="543"/>
      <c r="C7" s="187">
        <v>0.21</v>
      </c>
      <c r="D7" s="188">
        <v>0.27</v>
      </c>
      <c r="E7" s="189">
        <v>0.28999999999999998</v>
      </c>
      <c r="F7" s="190">
        <v>0.41</v>
      </c>
      <c r="G7" s="189">
        <v>0.3</v>
      </c>
      <c r="H7" s="190">
        <v>0.35</v>
      </c>
      <c r="I7" s="187">
        <v>0.28000000000000003</v>
      </c>
      <c r="J7" s="350">
        <v>0.35</v>
      </c>
      <c r="K7" s="189">
        <v>0.3248620815587141</v>
      </c>
      <c r="L7" s="190">
        <v>0.44342843493104794</v>
      </c>
      <c r="M7" s="187">
        <v>0.2461308470571163</v>
      </c>
      <c r="N7" s="191">
        <v>0.35056192782242113</v>
      </c>
    </row>
    <row r="8" spans="1:14" ht="15.75" x14ac:dyDescent="0.25">
      <c r="A8" s="542" t="s">
        <v>262</v>
      </c>
      <c r="B8" s="543"/>
      <c r="C8" s="187">
        <v>0.25</v>
      </c>
      <c r="D8" s="188">
        <v>0.36</v>
      </c>
      <c r="E8" s="189">
        <v>0.17</v>
      </c>
      <c r="F8" s="190">
        <v>0.22</v>
      </c>
      <c r="G8" s="189">
        <v>0.26</v>
      </c>
      <c r="H8" s="190">
        <v>0.28999999999999998</v>
      </c>
      <c r="I8" s="187">
        <v>0.28000000000000003</v>
      </c>
      <c r="J8" s="350">
        <v>0.36</v>
      </c>
      <c r="K8" s="189">
        <v>0.36873412688232732</v>
      </c>
      <c r="L8" s="190">
        <v>0.48815248973048792</v>
      </c>
      <c r="M8" s="187">
        <v>0.373096347335865</v>
      </c>
      <c r="N8" s="191">
        <v>0.50275287085103026</v>
      </c>
    </row>
    <row r="9" spans="1:14" ht="15.75" x14ac:dyDescent="0.25">
      <c r="A9" s="542" t="s">
        <v>31</v>
      </c>
      <c r="B9" s="543"/>
      <c r="C9" s="187">
        <v>0.44</v>
      </c>
      <c r="D9" s="188">
        <v>0.49</v>
      </c>
      <c r="E9" s="189">
        <v>0.42</v>
      </c>
      <c r="F9" s="190">
        <v>0.49</v>
      </c>
      <c r="G9" s="189">
        <v>0.63</v>
      </c>
      <c r="H9" s="190">
        <v>0.71</v>
      </c>
      <c r="I9" s="187">
        <v>0.63</v>
      </c>
      <c r="J9" s="350">
        <v>0.68</v>
      </c>
      <c r="K9" s="189">
        <v>0.67351132900965849</v>
      </c>
      <c r="L9" s="190">
        <v>0.70199284477716872</v>
      </c>
      <c r="M9" s="187">
        <v>0.44616038495181798</v>
      </c>
      <c r="N9" s="191">
        <v>0.48050158035666596</v>
      </c>
    </row>
    <row r="10" spans="1:14" ht="15.75" x14ac:dyDescent="0.25">
      <c r="A10" s="542" t="s">
        <v>40</v>
      </c>
      <c r="B10" s="543"/>
      <c r="C10" s="187">
        <v>0.27</v>
      </c>
      <c r="D10" s="188">
        <v>0.44</v>
      </c>
      <c r="E10" s="189">
        <v>0.25</v>
      </c>
      <c r="F10" s="190">
        <v>0.4</v>
      </c>
      <c r="G10" s="189">
        <v>0.27</v>
      </c>
      <c r="H10" s="190">
        <v>0.42</v>
      </c>
      <c r="I10" s="187">
        <v>0.28000000000000003</v>
      </c>
      <c r="J10" s="350">
        <v>0.41</v>
      </c>
      <c r="K10" s="189">
        <v>0.32772500467201288</v>
      </c>
      <c r="L10" s="190">
        <v>0.47591098570880408</v>
      </c>
      <c r="M10" s="187">
        <v>0.61191372870560634</v>
      </c>
      <c r="N10" s="191">
        <v>0.77484399560684414</v>
      </c>
    </row>
    <row r="11" spans="1:14" ht="15.75" x14ac:dyDescent="0.25">
      <c r="A11" s="542" t="s">
        <v>263</v>
      </c>
      <c r="B11" s="543"/>
      <c r="C11" s="187">
        <v>0.17</v>
      </c>
      <c r="D11" s="188">
        <v>0.24</v>
      </c>
      <c r="E11" s="189">
        <v>0.19</v>
      </c>
      <c r="F11" s="190">
        <v>0.24</v>
      </c>
      <c r="G11" s="189">
        <v>0.31</v>
      </c>
      <c r="H11" s="190">
        <v>0.37</v>
      </c>
      <c r="I11" s="187">
        <v>0.36</v>
      </c>
      <c r="J11" s="350">
        <v>0.5</v>
      </c>
      <c r="K11" s="189">
        <v>0.35883619667403449</v>
      </c>
      <c r="L11" s="190">
        <v>0.42211533083505787</v>
      </c>
      <c r="M11" s="187">
        <v>0.33157770334660897</v>
      </c>
      <c r="N11" s="191">
        <v>0.47483230114446617</v>
      </c>
    </row>
    <row r="12" spans="1:14" ht="15.75" x14ac:dyDescent="0.25">
      <c r="A12" s="542" t="s">
        <v>39</v>
      </c>
      <c r="B12" s="543"/>
      <c r="C12" s="187">
        <v>0.28000000000000003</v>
      </c>
      <c r="D12" s="188">
        <v>0.41</v>
      </c>
      <c r="E12" s="189">
        <v>0.3</v>
      </c>
      <c r="F12" s="190">
        <v>0.45</v>
      </c>
      <c r="G12" s="189">
        <v>0.3</v>
      </c>
      <c r="H12" s="190">
        <v>0.42</v>
      </c>
      <c r="I12" s="187">
        <v>0.37</v>
      </c>
      <c r="J12" s="350">
        <v>0.53</v>
      </c>
      <c r="K12" s="189">
        <v>0.33875324036793786</v>
      </c>
      <c r="L12" s="190">
        <v>0.48408807187202785</v>
      </c>
      <c r="M12" s="187">
        <v>0.34136652542372881</v>
      </c>
      <c r="N12" s="191">
        <v>0.44594594594594594</v>
      </c>
    </row>
    <row r="13" spans="1:14" ht="15.75" x14ac:dyDescent="0.25">
      <c r="A13" s="542" t="s">
        <v>38</v>
      </c>
      <c r="B13" s="543"/>
      <c r="C13" s="187">
        <v>0.32</v>
      </c>
      <c r="D13" s="188">
        <v>0.36</v>
      </c>
      <c r="E13" s="189">
        <v>0.3</v>
      </c>
      <c r="F13" s="190">
        <v>0.39</v>
      </c>
      <c r="G13" s="189">
        <v>0.54</v>
      </c>
      <c r="H13" s="190">
        <v>0.51</v>
      </c>
      <c r="I13" s="187">
        <v>0.36</v>
      </c>
      <c r="J13" s="350">
        <v>0.3</v>
      </c>
      <c r="K13" s="189">
        <v>0.2752293577981651</v>
      </c>
      <c r="L13" s="190">
        <v>0.33629001156961041</v>
      </c>
      <c r="M13" s="187">
        <v>0.34886629820874504</v>
      </c>
      <c r="N13" s="191">
        <v>0.46727461650954061</v>
      </c>
    </row>
    <row r="14" spans="1:14" ht="15.75" x14ac:dyDescent="0.25">
      <c r="A14" s="542" t="s">
        <v>37</v>
      </c>
      <c r="B14" s="543"/>
      <c r="C14" s="187">
        <v>0.24</v>
      </c>
      <c r="D14" s="188">
        <v>0.34</v>
      </c>
      <c r="E14" s="189">
        <v>0.32</v>
      </c>
      <c r="F14" s="190">
        <v>0.48</v>
      </c>
      <c r="G14" s="189">
        <v>0.28999999999999998</v>
      </c>
      <c r="H14" s="190">
        <v>0.38</v>
      </c>
      <c r="I14" s="187">
        <v>0.35</v>
      </c>
      <c r="J14" s="350">
        <v>0.44</v>
      </c>
      <c r="K14" s="189">
        <v>0.44944582673603262</v>
      </c>
      <c r="L14" s="190">
        <v>0.56510416666666674</v>
      </c>
      <c r="M14" s="187">
        <v>0.41787234042553195</v>
      </c>
      <c r="N14" s="191">
        <v>0.55648769574944057</v>
      </c>
    </row>
    <row r="15" spans="1:14" ht="15.75" x14ac:dyDescent="0.25">
      <c r="A15" s="542" t="s">
        <v>27</v>
      </c>
      <c r="B15" s="543"/>
      <c r="C15" s="187">
        <v>0.24</v>
      </c>
      <c r="D15" s="188">
        <v>0.33</v>
      </c>
      <c r="E15" s="189">
        <v>0.26</v>
      </c>
      <c r="F15" s="190">
        <v>0.31</v>
      </c>
      <c r="G15" s="189">
        <v>0.25</v>
      </c>
      <c r="H15" s="190">
        <v>0.24</v>
      </c>
      <c r="I15" s="187">
        <v>0.19</v>
      </c>
      <c r="J15" s="350">
        <v>0.24</v>
      </c>
      <c r="K15" s="189">
        <v>0.22064409578860444</v>
      </c>
      <c r="L15" s="190">
        <v>0.29540983606557369</v>
      </c>
      <c r="M15" s="187">
        <v>0.48025724994219404</v>
      </c>
      <c r="N15" s="191">
        <v>0.56680231129909109</v>
      </c>
    </row>
    <row r="16" spans="1:14" ht="15.75" x14ac:dyDescent="0.25">
      <c r="A16" s="542" t="s">
        <v>36</v>
      </c>
      <c r="B16" s="543"/>
      <c r="C16" s="187">
        <v>0.24</v>
      </c>
      <c r="D16" s="188">
        <v>0.36</v>
      </c>
      <c r="E16" s="189">
        <v>0.27</v>
      </c>
      <c r="F16" s="190">
        <v>0.39</v>
      </c>
      <c r="G16" s="189">
        <v>0.27</v>
      </c>
      <c r="H16" s="190">
        <v>0.39</v>
      </c>
      <c r="I16" s="187">
        <v>0.28999999999999998</v>
      </c>
      <c r="J16" s="350">
        <v>0.43</v>
      </c>
      <c r="K16" s="189">
        <v>0.29378284784476177</v>
      </c>
      <c r="L16" s="190">
        <v>0.42470240298771184</v>
      </c>
      <c r="M16" s="187">
        <v>0.42838231400582483</v>
      </c>
      <c r="N16" s="191">
        <v>0.52774125690244544</v>
      </c>
    </row>
    <row r="17" spans="1:14" s="109" customFormat="1" ht="16.5" thickBot="1" x14ac:dyDescent="0.3">
      <c r="A17" s="142" t="s">
        <v>25</v>
      </c>
      <c r="B17" s="193"/>
      <c r="C17" s="147">
        <v>0.27</v>
      </c>
      <c r="D17" s="192">
        <v>0.4</v>
      </c>
      <c r="E17" s="162">
        <v>0.27</v>
      </c>
      <c r="F17" s="156">
        <v>0.41</v>
      </c>
      <c r="G17" s="162">
        <v>0.31</v>
      </c>
      <c r="H17" s="156">
        <v>0.42</v>
      </c>
      <c r="I17" s="147">
        <v>0.33</v>
      </c>
      <c r="J17" s="192">
        <v>0.45</v>
      </c>
      <c r="K17" s="162">
        <v>0.36</v>
      </c>
      <c r="L17" s="156">
        <v>0.48</v>
      </c>
      <c r="M17" s="147">
        <v>0.36</v>
      </c>
      <c r="N17" s="143">
        <v>0.49</v>
      </c>
    </row>
    <row r="18" spans="1:14" x14ac:dyDescent="0.25">
      <c r="A18" s="118" t="s">
        <v>150</v>
      </c>
    </row>
    <row r="19" spans="1:14" x14ac:dyDescent="0.25">
      <c r="A19" s="118" t="s">
        <v>149</v>
      </c>
    </row>
    <row r="20" spans="1:14" x14ac:dyDescent="0.25">
      <c r="A20" s="118" t="s">
        <v>158</v>
      </c>
    </row>
    <row r="22" spans="1:14" ht="15.75" x14ac:dyDescent="0.25">
      <c r="A22" s="381" t="s">
        <v>449</v>
      </c>
    </row>
  </sheetData>
  <mergeCells count="17">
    <mergeCell ref="A16:B16"/>
    <mergeCell ref="A7:B7"/>
    <mergeCell ref="A10:B10"/>
    <mergeCell ref="A11:B11"/>
    <mergeCell ref="A12:B12"/>
    <mergeCell ref="A13:B13"/>
    <mergeCell ref="A14:B14"/>
    <mergeCell ref="A15:B15"/>
    <mergeCell ref="A9:B9"/>
    <mergeCell ref="A6:B6"/>
    <mergeCell ref="A8:B8"/>
    <mergeCell ref="M4:N4"/>
    <mergeCell ref="K4:L4"/>
    <mergeCell ref="I4:J4"/>
    <mergeCell ref="C4:D4"/>
    <mergeCell ref="E4:F4"/>
    <mergeCell ref="G4:H4"/>
  </mergeCells>
  <hyperlinks>
    <hyperlink ref="A1" location="Contents!A1" display="Contents "/>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G13" sqref="G13"/>
    </sheetView>
  </sheetViews>
  <sheetFormatPr defaultRowHeight="15" x14ac:dyDescent="0.2"/>
  <cols>
    <col min="1" max="1" width="45.5703125" style="1" customWidth="1"/>
    <col min="2" max="2" width="14.140625" style="1" customWidth="1"/>
    <col min="3" max="3" width="19.5703125" style="1" customWidth="1"/>
    <col min="4" max="4" width="17.7109375" style="1" customWidth="1"/>
    <col min="5" max="16384" width="9.140625" style="1"/>
  </cols>
  <sheetData>
    <row r="1" spans="1:8" x14ac:dyDescent="0.2">
      <c r="A1" s="26" t="s">
        <v>33</v>
      </c>
    </row>
    <row r="2" spans="1:8" ht="16.5" x14ac:dyDescent="0.25">
      <c r="A2" s="9" t="s">
        <v>274</v>
      </c>
    </row>
    <row r="3" spans="1:8" ht="17.25" thickBot="1" x14ac:dyDescent="0.3">
      <c r="A3" s="9"/>
    </row>
    <row r="4" spans="1:8" s="116" customFormat="1" ht="74.25" customHeight="1" x14ac:dyDescent="0.25">
      <c r="A4" s="117"/>
      <c r="B4" s="383" t="s">
        <v>145</v>
      </c>
      <c r="C4" s="384" t="s">
        <v>491</v>
      </c>
      <c r="D4" s="385" t="s">
        <v>276</v>
      </c>
    </row>
    <row r="5" spans="1:8" ht="16.5" thickBot="1" x14ac:dyDescent="0.3">
      <c r="A5" s="24"/>
      <c r="B5" s="386" t="s">
        <v>148</v>
      </c>
      <c r="C5" s="20" t="s">
        <v>148</v>
      </c>
      <c r="D5" s="391" t="s">
        <v>148</v>
      </c>
    </row>
    <row r="6" spans="1:8" ht="15.75" x14ac:dyDescent="0.25">
      <c r="A6" s="19" t="s">
        <v>41</v>
      </c>
      <c r="B6" s="387">
        <v>217829.2703354854</v>
      </c>
      <c r="C6" s="388">
        <v>141032</v>
      </c>
      <c r="D6" s="392">
        <v>1.5445379086695601</v>
      </c>
      <c r="F6" s="478"/>
      <c r="G6" s="478"/>
      <c r="H6" s="478"/>
    </row>
    <row r="7" spans="1:8" ht="15.75" x14ac:dyDescent="0.25">
      <c r="A7" s="19" t="s">
        <v>265</v>
      </c>
      <c r="B7" s="387">
        <v>283228.66407483839</v>
      </c>
      <c r="C7" s="388">
        <v>159593</v>
      </c>
      <c r="D7" s="392">
        <v>1.7746935271273703</v>
      </c>
      <c r="F7" s="478"/>
      <c r="G7" s="478"/>
      <c r="H7" s="478"/>
    </row>
    <row r="8" spans="1:8" ht="15.75" x14ac:dyDescent="0.25">
      <c r="A8" s="19" t="s">
        <v>262</v>
      </c>
      <c r="B8" s="387">
        <v>144976.52042311561</v>
      </c>
      <c r="C8" s="388">
        <v>210260</v>
      </c>
      <c r="D8" s="392">
        <v>0.68951070304915629</v>
      </c>
      <c r="F8" s="478"/>
      <c r="G8" s="478"/>
      <c r="H8" s="478"/>
    </row>
    <row r="9" spans="1:8" ht="15.75" x14ac:dyDescent="0.25">
      <c r="A9" s="19" t="s">
        <v>31</v>
      </c>
      <c r="B9" s="387">
        <v>1459759.5629052348</v>
      </c>
      <c r="C9" s="388">
        <v>339579</v>
      </c>
      <c r="D9" s="392">
        <v>4.2987333224529038</v>
      </c>
      <c r="F9" s="478"/>
      <c r="G9" s="478"/>
      <c r="H9" s="478"/>
    </row>
    <row r="10" spans="1:8" ht="15.75" x14ac:dyDescent="0.25">
      <c r="A10" s="19" t="s">
        <v>40</v>
      </c>
      <c r="B10" s="387">
        <v>809850.99013993831</v>
      </c>
      <c r="C10" s="388">
        <v>143525</v>
      </c>
      <c r="D10" s="392">
        <v>5.6425778793934036</v>
      </c>
      <c r="F10" s="478"/>
      <c r="G10" s="478"/>
      <c r="H10" s="478"/>
    </row>
    <row r="11" spans="1:8" ht="15.75" x14ac:dyDescent="0.25">
      <c r="A11" s="19" t="s">
        <v>263</v>
      </c>
      <c r="B11" s="387">
        <v>282939.47449601738</v>
      </c>
      <c r="C11" s="388">
        <v>150142</v>
      </c>
      <c r="D11" s="392">
        <v>1.8844791896738913</v>
      </c>
      <c r="F11" s="478"/>
      <c r="G11" s="478"/>
      <c r="H11" s="478"/>
    </row>
    <row r="12" spans="1:8" ht="15.75" x14ac:dyDescent="0.25">
      <c r="A12" s="19" t="s">
        <v>39</v>
      </c>
      <c r="B12" s="387">
        <v>305020.90157848771</v>
      </c>
      <c r="C12" s="388">
        <v>115799</v>
      </c>
      <c r="D12" s="392">
        <v>2.6340547118583726</v>
      </c>
      <c r="F12" s="478"/>
      <c r="G12" s="478"/>
      <c r="H12" s="478"/>
    </row>
    <row r="13" spans="1:8" ht="15.75" x14ac:dyDescent="0.25">
      <c r="A13" s="19" t="s">
        <v>38</v>
      </c>
      <c r="B13" s="387">
        <v>169913.00616882835</v>
      </c>
      <c r="C13" s="388">
        <v>141181</v>
      </c>
      <c r="D13" s="392">
        <v>1.203511847690754</v>
      </c>
      <c r="F13" s="478"/>
      <c r="G13" s="478"/>
      <c r="H13" s="478"/>
    </row>
    <row r="14" spans="1:8" ht="15.75" x14ac:dyDescent="0.25">
      <c r="A14" s="19" t="s">
        <v>37</v>
      </c>
      <c r="B14" s="387">
        <v>301768.46029416809</v>
      </c>
      <c r="C14" s="388">
        <v>137821</v>
      </c>
      <c r="D14" s="392">
        <v>2.1895680650566174</v>
      </c>
      <c r="F14" s="478"/>
      <c r="G14" s="478"/>
      <c r="H14" s="478"/>
    </row>
    <row r="15" spans="1:8" ht="15.75" x14ac:dyDescent="0.25">
      <c r="A15" s="19" t="s">
        <v>27</v>
      </c>
      <c r="B15" s="387">
        <v>178554.99863454333</v>
      </c>
      <c r="C15" s="388">
        <v>145389</v>
      </c>
      <c r="D15" s="392">
        <v>1.2281190367534225</v>
      </c>
      <c r="F15" s="478"/>
      <c r="G15" s="478"/>
      <c r="H15" s="478"/>
    </row>
    <row r="16" spans="1:8" ht="15.75" x14ac:dyDescent="0.25">
      <c r="A16" s="19" t="s">
        <v>36</v>
      </c>
      <c r="B16" s="387">
        <v>571399.96817597956</v>
      </c>
      <c r="C16" s="388">
        <v>177816</v>
      </c>
      <c r="D16" s="392">
        <v>3.2134339326943557</v>
      </c>
      <c r="F16" s="478"/>
      <c r="G16" s="478"/>
      <c r="H16" s="478"/>
    </row>
    <row r="17" spans="1:4" ht="16.5" thickBot="1" x14ac:dyDescent="0.3">
      <c r="A17" s="14" t="s">
        <v>25</v>
      </c>
      <c r="B17" s="389">
        <v>4725241.8172266372</v>
      </c>
      <c r="C17" s="390">
        <v>1862137</v>
      </c>
      <c r="D17" s="393">
        <v>2.5375371507180389</v>
      </c>
    </row>
    <row r="18" spans="1:4" ht="16.5" x14ac:dyDescent="0.25">
      <c r="A18" s="9"/>
    </row>
    <row r="19" spans="1:4" x14ac:dyDescent="0.2">
      <c r="A19" s="8" t="s">
        <v>24</v>
      </c>
    </row>
    <row r="20" spans="1:4" ht="15" customHeight="1" x14ac:dyDescent="0.2">
      <c r="A20" s="488" t="s">
        <v>23</v>
      </c>
      <c r="B20" s="488"/>
      <c r="C20" s="488"/>
    </row>
    <row r="21" spans="1:4" x14ac:dyDescent="0.2">
      <c r="A21" s="488"/>
      <c r="B21" s="488"/>
      <c r="C21" s="488"/>
    </row>
    <row r="22" spans="1:4" x14ac:dyDescent="0.2">
      <c r="A22" s="488"/>
      <c r="B22" s="488"/>
      <c r="C22" s="488"/>
    </row>
    <row r="23" spans="1:4" ht="15" customHeight="1" x14ac:dyDescent="0.2">
      <c r="A23" s="488" t="s">
        <v>22</v>
      </c>
      <c r="B23" s="488"/>
      <c r="C23" s="488"/>
    </row>
    <row r="24" spans="1:4" x14ac:dyDescent="0.2">
      <c r="A24" s="488"/>
      <c r="B24" s="488"/>
      <c r="C24" s="488"/>
    </row>
    <row r="25" spans="1:4" x14ac:dyDescent="0.2">
      <c r="A25" s="488"/>
      <c r="B25" s="488"/>
      <c r="C25" s="488"/>
    </row>
    <row r="26" spans="1:4" x14ac:dyDescent="0.2">
      <c r="A26" s="488"/>
      <c r="B26" s="488"/>
      <c r="C26" s="488"/>
    </row>
    <row r="27" spans="1:4" x14ac:dyDescent="0.2">
      <c r="A27" s="488"/>
      <c r="B27" s="488"/>
      <c r="C27" s="488"/>
    </row>
    <row r="28" spans="1:4" ht="44.25" customHeight="1" x14ac:dyDescent="0.2">
      <c r="A28" s="488" t="s">
        <v>275</v>
      </c>
      <c r="B28" s="488"/>
      <c r="C28" s="488"/>
    </row>
    <row r="29" spans="1:4" x14ac:dyDescent="0.2">
      <c r="A29" s="378" t="s">
        <v>182</v>
      </c>
      <c r="B29" s="378"/>
      <c r="C29" s="378"/>
    </row>
    <row r="30" spans="1:4" x14ac:dyDescent="0.2">
      <c r="A30" s="3"/>
      <c r="B30" s="3"/>
      <c r="C30" s="3"/>
    </row>
    <row r="31" spans="1:4" x14ac:dyDescent="0.2">
      <c r="A31" s="4" t="s">
        <v>449</v>
      </c>
      <c r="B31" s="3"/>
      <c r="C31" s="3"/>
    </row>
  </sheetData>
  <mergeCells count="3">
    <mergeCell ref="A20:C22"/>
    <mergeCell ref="A23:C27"/>
    <mergeCell ref="A28:C28"/>
  </mergeCells>
  <hyperlinks>
    <hyperlink ref="A1" location="Contents!A1" display="Contents "/>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 sqref="C1"/>
    </sheetView>
  </sheetViews>
  <sheetFormatPr defaultRowHeight="15" x14ac:dyDescent="0.25"/>
  <sheetData>
    <row r="1" spans="1:3" ht="15.75" x14ac:dyDescent="0.25">
      <c r="A1" s="103" t="s">
        <v>33</v>
      </c>
    </row>
    <row r="2" spans="1:3" ht="15.75" x14ac:dyDescent="0.25">
      <c r="A2" s="104" t="s">
        <v>483</v>
      </c>
    </row>
    <row r="6" spans="1:3" x14ac:dyDescent="0.25">
      <c r="C6" t="s">
        <v>484</v>
      </c>
    </row>
    <row r="7" spans="1:3" x14ac:dyDescent="0.25">
      <c r="B7" t="s">
        <v>262</v>
      </c>
      <c r="C7" s="180">
        <v>144.9765204231156</v>
      </c>
    </row>
    <row r="8" spans="1:3" x14ac:dyDescent="0.25">
      <c r="B8" t="s">
        <v>38</v>
      </c>
      <c r="C8" s="180">
        <v>169.91300616882833</v>
      </c>
    </row>
    <row r="9" spans="1:3" x14ac:dyDescent="0.25">
      <c r="B9" t="s">
        <v>27</v>
      </c>
      <c r="C9" s="180">
        <v>178.55499863454332</v>
      </c>
    </row>
    <row r="10" spans="1:3" x14ac:dyDescent="0.25">
      <c r="B10" t="s">
        <v>41</v>
      </c>
      <c r="C10" s="180">
        <v>217.8292703354854</v>
      </c>
    </row>
    <row r="11" spans="1:3" x14ac:dyDescent="0.25">
      <c r="B11" t="s">
        <v>263</v>
      </c>
      <c r="C11" s="180">
        <v>282.9394744960174</v>
      </c>
    </row>
    <row r="12" spans="1:3" x14ac:dyDescent="0.25">
      <c r="B12" t="s">
        <v>265</v>
      </c>
      <c r="C12" s="180">
        <v>283.22866407483838</v>
      </c>
    </row>
    <row r="13" spans="1:3" x14ac:dyDescent="0.25">
      <c r="B13" t="s">
        <v>37</v>
      </c>
      <c r="C13" s="180">
        <v>301.76846029416811</v>
      </c>
    </row>
    <row r="14" spans="1:3" x14ac:dyDescent="0.25">
      <c r="B14" t="s">
        <v>39</v>
      </c>
      <c r="C14" s="180">
        <v>305.02090157848772</v>
      </c>
    </row>
    <row r="15" spans="1:3" x14ac:dyDescent="0.25">
      <c r="B15" t="s">
        <v>36</v>
      </c>
      <c r="C15" s="180">
        <v>571.39996817597955</v>
      </c>
    </row>
    <row r="16" spans="1:3" x14ac:dyDescent="0.25">
      <c r="B16" t="s">
        <v>40</v>
      </c>
      <c r="C16" s="180">
        <v>809.85099013993829</v>
      </c>
    </row>
    <row r="17" spans="2:3" x14ac:dyDescent="0.25">
      <c r="B17" t="s">
        <v>31</v>
      </c>
      <c r="C17" s="180">
        <v>1459.7595629052348</v>
      </c>
    </row>
  </sheetData>
  <hyperlinks>
    <hyperlink ref="A1" location="Contents!A1" display="Contents "/>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zoomScaleNormal="100" workbookViewId="0">
      <selection activeCell="A4" sqref="A4"/>
    </sheetView>
  </sheetViews>
  <sheetFormatPr defaultRowHeight="18" customHeight="1" x14ac:dyDescent="0.25"/>
  <cols>
    <col min="1" max="1" width="9.140625" style="112"/>
    <col min="2" max="2" width="15.28515625" style="111" customWidth="1"/>
    <col min="3" max="16384" width="9.140625" style="111"/>
  </cols>
  <sheetData>
    <row r="1" spans="1:3" ht="18" customHeight="1" x14ac:dyDescent="0.25">
      <c r="A1" s="110" t="s">
        <v>20</v>
      </c>
    </row>
    <row r="2" spans="1:3" ht="18" customHeight="1" x14ac:dyDescent="0.25">
      <c r="A2" s="110" t="s">
        <v>21</v>
      </c>
    </row>
    <row r="3" spans="1:3" ht="13.5" customHeight="1" x14ac:dyDescent="0.25"/>
    <row r="4" spans="1:3" ht="18" customHeight="1" x14ac:dyDescent="0.25">
      <c r="A4" s="112" t="s">
        <v>206</v>
      </c>
    </row>
    <row r="5" spans="1:3" ht="18" customHeight="1" x14ac:dyDescent="0.25">
      <c r="B5" s="113" t="s">
        <v>130</v>
      </c>
      <c r="C5" s="112" t="s">
        <v>288</v>
      </c>
    </row>
    <row r="6" spans="1:3" ht="18" customHeight="1" x14ac:dyDescent="0.25">
      <c r="B6" s="113" t="s">
        <v>132</v>
      </c>
      <c r="C6" s="112" t="s">
        <v>289</v>
      </c>
    </row>
    <row r="7" spans="1:3" ht="18" customHeight="1" x14ac:dyDescent="0.25">
      <c r="B7" s="113" t="s">
        <v>133</v>
      </c>
      <c r="C7" s="112" t="s">
        <v>290</v>
      </c>
    </row>
    <row r="8" spans="1:3" ht="18" customHeight="1" x14ac:dyDescent="0.25">
      <c r="B8" s="113" t="s">
        <v>134</v>
      </c>
      <c r="C8" s="112" t="s">
        <v>291</v>
      </c>
    </row>
    <row r="9" spans="1:3" ht="18" customHeight="1" x14ac:dyDescent="0.25">
      <c r="B9" s="113" t="s">
        <v>135</v>
      </c>
      <c r="C9" s="112" t="s">
        <v>292</v>
      </c>
    </row>
    <row r="10" spans="1:3" ht="18" customHeight="1" x14ac:dyDescent="0.25">
      <c r="B10" s="113" t="s">
        <v>136</v>
      </c>
      <c r="C10" s="112" t="s">
        <v>293</v>
      </c>
    </row>
    <row r="11" spans="1:3" ht="18" customHeight="1" x14ac:dyDescent="0.25">
      <c r="B11" s="113" t="s">
        <v>137</v>
      </c>
      <c r="C11" s="256" t="s">
        <v>444</v>
      </c>
    </row>
    <row r="12" spans="1:3" ht="18" customHeight="1" x14ac:dyDescent="0.25">
      <c r="B12" s="113" t="s">
        <v>138</v>
      </c>
      <c r="C12" s="112" t="s">
        <v>445</v>
      </c>
    </row>
    <row r="13" spans="1:3" ht="18" customHeight="1" x14ac:dyDescent="0.25">
      <c r="B13" s="113" t="s">
        <v>139</v>
      </c>
      <c r="C13" s="112" t="s">
        <v>446</v>
      </c>
    </row>
    <row r="14" spans="1:3" ht="18" customHeight="1" x14ac:dyDescent="0.25">
      <c r="B14" s="113" t="s">
        <v>140</v>
      </c>
      <c r="C14" s="112" t="s">
        <v>498</v>
      </c>
    </row>
    <row r="15" spans="1:3" ht="18" customHeight="1" x14ac:dyDescent="0.25">
      <c r="B15" s="113" t="s">
        <v>141</v>
      </c>
      <c r="C15" s="114" t="s">
        <v>294</v>
      </c>
    </row>
    <row r="16" spans="1:3" ht="18" customHeight="1" x14ac:dyDescent="0.25">
      <c r="B16" s="113" t="s">
        <v>469</v>
      </c>
      <c r="C16" s="112" t="s">
        <v>295</v>
      </c>
    </row>
    <row r="17" spans="1:3" ht="18" customHeight="1" x14ac:dyDescent="0.25">
      <c r="B17" s="113" t="s">
        <v>470</v>
      </c>
      <c r="C17" s="112" t="s">
        <v>471</v>
      </c>
    </row>
    <row r="18" spans="1:3" ht="18" customHeight="1" x14ac:dyDescent="0.25">
      <c r="B18" s="113" t="s">
        <v>142</v>
      </c>
      <c r="C18" s="112" t="s">
        <v>296</v>
      </c>
    </row>
    <row r="19" spans="1:3" ht="18" customHeight="1" x14ac:dyDescent="0.25">
      <c r="B19" s="113" t="s">
        <v>143</v>
      </c>
      <c r="C19" s="112" t="s">
        <v>297</v>
      </c>
    </row>
    <row r="20" spans="1:3" ht="18" customHeight="1" x14ac:dyDescent="0.25">
      <c r="B20" s="113" t="s">
        <v>277</v>
      </c>
      <c r="C20" s="112" t="s">
        <v>298</v>
      </c>
    </row>
    <row r="21" spans="1:3" ht="12.75" customHeight="1" x14ac:dyDescent="0.25">
      <c r="B21" s="198"/>
    </row>
    <row r="22" spans="1:3" ht="18" customHeight="1" x14ac:dyDescent="0.25">
      <c r="A22" s="112" t="s">
        <v>207</v>
      </c>
      <c r="C22" s="114"/>
    </row>
    <row r="23" spans="1:3" ht="18" customHeight="1" x14ac:dyDescent="0.25">
      <c r="B23" s="113" t="s">
        <v>169</v>
      </c>
      <c r="C23" s="112" t="s">
        <v>299</v>
      </c>
    </row>
    <row r="24" spans="1:3" ht="18" customHeight="1" x14ac:dyDescent="0.25">
      <c r="B24" s="199" t="s">
        <v>170</v>
      </c>
      <c r="C24" s="112" t="s">
        <v>300</v>
      </c>
    </row>
    <row r="25" spans="1:3" ht="18" customHeight="1" x14ac:dyDescent="0.25">
      <c r="B25" s="113" t="s">
        <v>171</v>
      </c>
      <c r="C25" s="112" t="s">
        <v>301</v>
      </c>
    </row>
    <row r="26" spans="1:3" ht="18" customHeight="1" x14ac:dyDescent="0.25">
      <c r="B26" s="113" t="s">
        <v>172</v>
      </c>
      <c r="C26" s="112" t="s">
        <v>302</v>
      </c>
    </row>
    <row r="27" spans="1:3" ht="18" customHeight="1" x14ac:dyDescent="0.25">
      <c r="B27" s="113" t="s">
        <v>173</v>
      </c>
      <c r="C27" s="112" t="s">
        <v>303</v>
      </c>
    </row>
    <row r="28" spans="1:3" ht="18" customHeight="1" x14ac:dyDescent="0.25">
      <c r="B28" s="113" t="s">
        <v>174</v>
      </c>
      <c r="C28" s="112" t="s">
        <v>180</v>
      </c>
    </row>
    <row r="29" spans="1:3" ht="18" customHeight="1" x14ac:dyDescent="0.25">
      <c r="B29" s="113" t="s">
        <v>175</v>
      </c>
      <c r="C29" s="112" t="s">
        <v>451</v>
      </c>
    </row>
    <row r="30" spans="1:3" ht="18" customHeight="1" x14ac:dyDescent="0.25">
      <c r="B30" s="113" t="s">
        <v>176</v>
      </c>
      <c r="C30" s="112" t="s">
        <v>452</v>
      </c>
    </row>
    <row r="31" spans="1:3" ht="18" customHeight="1" x14ac:dyDescent="0.25">
      <c r="B31" s="113" t="s">
        <v>177</v>
      </c>
      <c r="C31" s="112" t="s">
        <v>304</v>
      </c>
    </row>
    <row r="32" spans="1:3" ht="18" customHeight="1" x14ac:dyDescent="0.25">
      <c r="B32" s="113" t="s">
        <v>178</v>
      </c>
      <c r="C32" s="256" t="s">
        <v>443</v>
      </c>
    </row>
    <row r="33" spans="2:3" ht="18" customHeight="1" x14ac:dyDescent="0.25">
      <c r="B33" s="113" t="s">
        <v>179</v>
      </c>
      <c r="C33" s="112" t="s">
        <v>305</v>
      </c>
    </row>
  </sheetData>
  <hyperlinks>
    <hyperlink ref="A1" location="Contact!A1" display="Contact "/>
    <hyperlink ref="B6" location="'Table 2 Trips LGD14'!A1" display="Table 2"/>
    <hyperlink ref="B7" location="'Table 3 Nights LGD14'!A1" display="Table 3"/>
    <hyperlink ref="B8" location="'Table 4 Expenditure LGD14'!A1" display="Table 4"/>
    <hyperlink ref="B9" location="'Table 5 Reason for Visit LGD14'!A1" display="Table 5"/>
    <hyperlink ref="B10" location="'Table 6 Place of Origin LGD14'!A1" display="Table 6"/>
    <hyperlink ref="B11" location="'Table 7 Employee Jobs LGD14'!A1" display="Table 7"/>
    <hyperlink ref="B12" location="'Table 8 Visitor Attraction LGD'!A1" display="Table 8"/>
    <hyperlink ref="B14" location="'Table 10 Cruise Ships'!A1" display="Table 10"/>
    <hyperlink ref="B13" location="'Table 9 Visitor Attraction LGD'!A1" display="Table 9"/>
    <hyperlink ref="A2" location="'Background Notes'!A1" display="Background Notes "/>
    <hyperlink ref="B15" location="'Table 11 Accommodation'!A1" display="Table 11"/>
    <hyperlink ref="B19" location="'Table 14 Self-catering occupanc'!A1" display="Table 14"/>
    <hyperlink ref="B16" location="'Table 12 Hotel occupancy'!A1" display="Table 12"/>
    <hyperlink ref="B18" location="'Table 13 Bed&amp;Breakfast occupanc'!A1" display="Table 13"/>
    <hyperlink ref="B5" location="'Table 1 Trips, Nights, Spend'!A1" display="Table 1"/>
    <hyperlink ref="B23" location="'Figure 1a'!A1" display="Figure 1a"/>
    <hyperlink ref="B24" location="'Figure 1b'!A1" display="Figure 1b"/>
    <hyperlink ref="B25" location="'Figure 2a'!A1" display="Figure 2a"/>
    <hyperlink ref="B26" location="'Figure 3a'!A1" display="Figure 3a"/>
    <hyperlink ref="B27" location="'Figure 3b'!A1" display="Figure 3b"/>
    <hyperlink ref="B28" location="'Figures 4a-4c'!A1" display="Figures 4a-4c"/>
    <hyperlink ref="B29" location="'Figure 5a'!A1" display="Figure 5a"/>
    <hyperlink ref="B30" location="'Figure 5b'!A1" display="Figure 5b"/>
    <hyperlink ref="B31" location="'Figure 6a'!A1" display="Figure 6a"/>
    <hyperlink ref="B32" location="'Figure 7a'!A1" display="Figure 7a"/>
    <hyperlink ref="B33" location="'Figure 8a'!A1" display="Figure 8a"/>
    <hyperlink ref="B20" location="'Table 15 Per capita'!A1" display="Table 15"/>
    <hyperlink ref="B17" location="'Table 12b Hotel Rooms Sold'!A1" display="Table 12b"/>
  </hyperlinks>
  <pageMargins left="0.70866141732283472" right="0.70866141732283472" top="0.74803149606299213" bottom="0.74803149606299213" header="0.31496062992125984" footer="0.31496062992125984"/>
  <pageSetup paperSize="9"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defaultRowHeight="15" x14ac:dyDescent="0.25"/>
  <sheetData>
    <row r="1" spans="1:1" ht="15.75" x14ac:dyDescent="0.25">
      <c r="A1" s="103" t="s">
        <v>33</v>
      </c>
    </row>
    <row r="2" spans="1:1" ht="15.75" x14ac:dyDescent="0.25">
      <c r="A2" s="104" t="s">
        <v>487</v>
      </c>
    </row>
  </sheetData>
  <hyperlinks>
    <hyperlink ref="A1" location="Contents!A1" display="Contents "/>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L38" sqref="L38"/>
    </sheetView>
  </sheetViews>
  <sheetFormatPr defaultRowHeight="15" x14ac:dyDescent="0.25"/>
  <cols>
    <col min="1" max="1" width="11.85546875" customWidth="1"/>
  </cols>
  <sheetData>
    <row r="1" spans="1:4" ht="15.75" x14ac:dyDescent="0.25">
      <c r="A1" s="26" t="s">
        <v>33</v>
      </c>
    </row>
    <row r="2" spans="1:4" ht="15.75" x14ac:dyDescent="0.25">
      <c r="A2" s="104" t="s">
        <v>489</v>
      </c>
    </row>
    <row r="9" spans="1:4" x14ac:dyDescent="0.25">
      <c r="C9" t="s">
        <v>181</v>
      </c>
    </row>
    <row r="10" spans="1:4" x14ac:dyDescent="0.25">
      <c r="B10" s="180" t="s">
        <v>262</v>
      </c>
      <c r="C10" s="324">
        <v>0.69767334178592688</v>
      </c>
      <c r="D10" s="324">
        <v>2.6</v>
      </c>
    </row>
    <row r="11" spans="1:4" x14ac:dyDescent="0.25">
      <c r="B11" s="180" t="s">
        <v>38</v>
      </c>
      <c r="C11" s="324">
        <v>1.211932996924596</v>
      </c>
      <c r="D11" s="324">
        <v>2.6</v>
      </c>
    </row>
    <row r="12" spans="1:4" x14ac:dyDescent="0.25">
      <c r="B12" s="180" t="s">
        <v>27</v>
      </c>
      <c r="C12" s="324">
        <v>1.2399652682954398</v>
      </c>
      <c r="D12" s="324">
        <v>2.6</v>
      </c>
    </row>
    <row r="13" spans="1:4" x14ac:dyDescent="0.25">
      <c r="B13" s="180" t="s">
        <v>41</v>
      </c>
      <c r="C13" s="324">
        <v>1.5503862657329921</v>
      </c>
      <c r="D13" s="324">
        <v>2.6</v>
      </c>
    </row>
    <row r="14" spans="1:4" x14ac:dyDescent="0.25">
      <c r="B14" s="180" t="s">
        <v>265</v>
      </c>
      <c r="C14" s="324">
        <v>1.783555819111073</v>
      </c>
      <c r="D14" s="324">
        <v>2.6</v>
      </c>
    </row>
    <row r="15" spans="1:4" x14ac:dyDescent="0.25">
      <c r="B15" s="180" t="s">
        <v>263</v>
      </c>
      <c r="C15" s="324">
        <v>1.8925717357593137</v>
      </c>
      <c r="D15" s="324">
        <v>2.6</v>
      </c>
    </row>
    <row r="16" spans="1:4" x14ac:dyDescent="0.25">
      <c r="B16" s="180" t="s">
        <v>37</v>
      </c>
      <c r="C16" s="324">
        <v>2.201082861372488</v>
      </c>
      <c r="D16" s="324">
        <v>2.6</v>
      </c>
    </row>
    <row r="17" spans="2:4" x14ac:dyDescent="0.25">
      <c r="B17" s="180" t="s">
        <v>39</v>
      </c>
      <c r="C17" s="324">
        <v>2.6454544802991129</v>
      </c>
      <c r="D17" s="324">
        <v>2.6</v>
      </c>
    </row>
    <row r="18" spans="2:4" x14ac:dyDescent="0.25">
      <c r="B18" s="180" t="s">
        <v>36</v>
      </c>
      <c r="C18" s="324">
        <v>3.2392288445350315</v>
      </c>
      <c r="D18" s="324">
        <v>2.6</v>
      </c>
    </row>
    <row r="19" spans="2:4" x14ac:dyDescent="0.25">
      <c r="B19" s="180" t="s">
        <v>31</v>
      </c>
      <c r="C19" s="324">
        <v>4.3073460103429762</v>
      </c>
      <c r="D19" s="324">
        <v>2.6</v>
      </c>
    </row>
    <row r="20" spans="2:4" x14ac:dyDescent="0.25">
      <c r="B20" s="180" t="s">
        <v>40</v>
      </c>
      <c r="C20" s="324">
        <v>5.6593360596781155</v>
      </c>
      <c r="D20" s="324">
        <v>2.6</v>
      </c>
    </row>
  </sheetData>
  <hyperlinks>
    <hyperlink ref="A1" location="Contents!A1" display="Contents "/>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K2" sqref="K2"/>
    </sheetView>
  </sheetViews>
  <sheetFormatPr defaultRowHeight="15" x14ac:dyDescent="0.25"/>
  <cols>
    <col min="1" max="1" width="12.28515625" customWidth="1"/>
    <col min="3" max="3" width="11.140625" bestFit="1" customWidth="1"/>
  </cols>
  <sheetData>
    <row r="1" spans="1:3" ht="15.75" x14ac:dyDescent="0.25">
      <c r="A1" s="26" t="s">
        <v>33</v>
      </c>
    </row>
    <row r="2" spans="1:3" ht="15.75" x14ac:dyDescent="0.25">
      <c r="A2" s="104" t="s">
        <v>485</v>
      </c>
    </row>
    <row r="6" spans="1:3" x14ac:dyDescent="0.25">
      <c r="C6" t="s">
        <v>270</v>
      </c>
    </row>
    <row r="7" spans="1:3" x14ac:dyDescent="0.25">
      <c r="B7" t="s">
        <v>262</v>
      </c>
      <c r="C7" s="180">
        <v>25.550337887828668</v>
      </c>
    </row>
    <row r="8" spans="1:3" x14ac:dyDescent="0.25">
      <c r="B8" t="s">
        <v>38</v>
      </c>
      <c r="C8" s="180">
        <v>27.233807655388159</v>
      </c>
    </row>
    <row r="9" spans="1:3" x14ac:dyDescent="0.25">
      <c r="B9" t="s">
        <v>27</v>
      </c>
      <c r="C9" s="180">
        <v>30.268499947025198</v>
      </c>
    </row>
    <row r="10" spans="1:3" x14ac:dyDescent="0.25">
      <c r="B10" t="s">
        <v>41</v>
      </c>
      <c r="C10" s="180">
        <v>38.430028308767042</v>
      </c>
    </row>
    <row r="11" spans="1:3" x14ac:dyDescent="0.25">
      <c r="B11" t="s">
        <v>265</v>
      </c>
      <c r="C11" s="180">
        <v>45.907686146043623</v>
      </c>
    </row>
    <row r="12" spans="1:3" x14ac:dyDescent="0.25">
      <c r="B12" t="s">
        <v>37</v>
      </c>
      <c r="C12" s="180">
        <v>46.194801655403801</v>
      </c>
    </row>
    <row r="13" spans="1:3" x14ac:dyDescent="0.25">
      <c r="B13" t="s">
        <v>263</v>
      </c>
      <c r="C13" s="180">
        <v>50.240461264304457</v>
      </c>
    </row>
    <row r="14" spans="1:3" x14ac:dyDescent="0.25">
      <c r="B14" t="s">
        <v>39</v>
      </c>
      <c r="C14" s="180">
        <v>54.192840235823297</v>
      </c>
    </row>
    <row r="15" spans="1:3" x14ac:dyDescent="0.25">
      <c r="B15" t="s">
        <v>36</v>
      </c>
      <c r="C15" s="180">
        <v>60.978919011609868</v>
      </c>
    </row>
    <row r="16" spans="1:3" x14ac:dyDescent="0.25">
      <c r="B16" t="s">
        <v>40</v>
      </c>
      <c r="C16" s="180">
        <v>137.56203091135791</v>
      </c>
    </row>
    <row r="17" spans="2:3" x14ac:dyDescent="0.25">
      <c r="B17" t="s">
        <v>31</v>
      </c>
      <c r="C17" s="180">
        <v>334.14825489902631</v>
      </c>
    </row>
  </sheetData>
  <hyperlinks>
    <hyperlink ref="A1" location="Contents!A1" display="Contents "/>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 sqref="K2"/>
    </sheetView>
  </sheetViews>
  <sheetFormatPr defaultRowHeight="15" x14ac:dyDescent="0.25"/>
  <cols>
    <col min="1" max="1" width="11.7109375" customWidth="1"/>
  </cols>
  <sheetData>
    <row r="1" spans="1:1" ht="15.75" x14ac:dyDescent="0.25">
      <c r="A1" s="26" t="s">
        <v>33</v>
      </c>
    </row>
    <row r="2" spans="1:1" ht="15.75" x14ac:dyDescent="0.25">
      <c r="A2" s="104" t="s">
        <v>488</v>
      </c>
    </row>
  </sheetData>
  <hyperlinks>
    <hyperlink ref="A1" location="Contents!A1" display="Contents "/>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E3" sqref="E3"/>
    </sheetView>
  </sheetViews>
  <sheetFormatPr defaultRowHeight="15" x14ac:dyDescent="0.25"/>
  <cols>
    <col min="1" max="1" width="11.140625" customWidth="1"/>
  </cols>
  <sheetData>
    <row r="1" spans="1:9" ht="15.75" x14ac:dyDescent="0.25">
      <c r="A1" s="26" t="s">
        <v>33</v>
      </c>
    </row>
    <row r="2" spans="1:9" ht="16.5" x14ac:dyDescent="0.25">
      <c r="A2" s="179" t="s">
        <v>486</v>
      </c>
    </row>
    <row r="3" spans="1:9" ht="16.5" x14ac:dyDescent="0.25">
      <c r="A3" s="179" t="s">
        <v>164</v>
      </c>
    </row>
    <row r="7" spans="1:9" x14ac:dyDescent="0.25">
      <c r="D7" t="s">
        <v>163</v>
      </c>
      <c r="E7" t="s">
        <v>271</v>
      </c>
      <c r="F7" t="s">
        <v>165</v>
      </c>
      <c r="G7" t="s">
        <v>271</v>
      </c>
      <c r="H7" t="s">
        <v>51</v>
      </c>
      <c r="I7" t="s">
        <v>271</v>
      </c>
    </row>
    <row r="8" spans="1:9" x14ac:dyDescent="0.25">
      <c r="C8" t="s">
        <v>32</v>
      </c>
      <c r="D8" s="181">
        <v>0.32407079007953071</v>
      </c>
      <c r="E8" s="181">
        <v>0.47</v>
      </c>
      <c r="F8" s="181">
        <v>0.49037521613032831</v>
      </c>
      <c r="G8" s="181">
        <v>0.4</v>
      </c>
      <c r="H8" s="181">
        <v>0.16261219539725777</v>
      </c>
      <c r="I8" s="181">
        <v>0.09</v>
      </c>
    </row>
    <row r="9" spans="1:9" x14ac:dyDescent="0.25">
      <c r="C9" t="s">
        <v>269</v>
      </c>
      <c r="D9" s="181">
        <v>0.42492912168347763</v>
      </c>
      <c r="E9" s="181">
        <v>0.47</v>
      </c>
      <c r="F9" s="181">
        <v>0.4557893108624399</v>
      </c>
      <c r="G9" s="181">
        <v>0.4</v>
      </c>
      <c r="H9" s="181">
        <v>4.0452817332849542E-2</v>
      </c>
      <c r="I9" s="181">
        <v>0.09</v>
      </c>
    </row>
    <row r="10" spans="1:9" x14ac:dyDescent="0.25">
      <c r="C10" t="s">
        <v>267</v>
      </c>
      <c r="D10" s="181">
        <v>0.19945417619783076</v>
      </c>
      <c r="E10" s="181">
        <v>0.47</v>
      </c>
      <c r="F10" s="181">
        <v>0.72157445090092054</v>
      </c>
      <c r="G10" s="181">
        <v>0.4</v>
      </c>
      <c r="H10" s="181">
        <v>5.978350500619882E-2</v>
      </c>
      <c r="I10" s="181">
        <v>0.09</v>
      </c>
    </row>
    <row r="11" spans="1:9" x14ac:dyDescent="0.25">
      <c r="C11" t="s">
        <v>31</v>
      </c>
      <c r="D11" s="181">
        <v>0.44233948248012717</v>
      </c>
      <c r="E11" s="181">
        <v>0.47</v>
      </c>
      <c r="F11" s="181">
        <v>0.36588496138115217</v>
      </c>
      <c r="G11" s="181">
        <v>0.4</v>
      </c>
      <c r="H11" s="181">
        <v>0.1616975328302262</v>
      </c>
      <c r="I11" s="181">
        <v>0.09</v>
      </c>
    </row>
    <row r="12" spans="1:9" x14ac:dyDescent="0.25">
      <c r="C12" t="s">
        <v>162</v>
      </c>
      <c r="D12" s="181">
        <v>0.72775784035906677</v>
      </c>
      <c r="E12" s="181">
        <v>0.47</v>
      </c>
      <c r="F12" s="181">
        <v>0.20139899884159362</v>
      </c>
      <c r="G12" s="181">
        <v>0.4</v>
      </c>
      <c r="H12" s="181">
        <v>3.8183053977484713E-2</v>
      </c>
      <c r="I12" s="181">
        <v>0.09</v>
      </c>
    </row>
    <row r="13" spans="1:9" x14ac:dyDescent="0.25">
      <c r="C13" t="s">
        <v>268</v>
      </c>
      <c r="D13" s="181">
        <v>0.29681210658196544</v>
      </c>
      <c r="E13" s="181">
        <v>0.47</v>
      </c>
      <c r="F13" s="181">
        <v>0.53206513994456606</v>
      </c>
      <c r="G13" s="181">
        <v>0.4</v>
      </c>
      <c r="H13" s="181">
        <v>0.1143782138796154</v>
      </c>
      <c r="I13" s="181">
        <v>0.09</v>
      </c>
    </row>
    <row r="14" spans="1:9" x14ac:dyDescent="0.25">
      <c r="C14" t="s">
        <v>29</v>
      </c>
      <c r="D14" s="181">
        <v>0.46293704897392085</v>
      </c>
      <c r="E14" s="181">
        <v>0.47</v>
      </c>
      <c r="F14" s="181">
        <v>0.44034646164491259</v>
      </c>
      <c r="G14" s="181">
        <v>0.4</v>
      </c>
      <c r="H14" s="181">
        <v>7.3716396271656798E-2</v>
      </c>
      <c r="I14" s="181">
        <v>0.09</v>
      </c>
    </row>
    <row r="15" spans="1:9" x14ac:dyDescent="0.25">
      <c r="C15" t="s">
        <v>28</v>
      </c>
      <c r="D15" s="181">
        <v>0.27218289714573468</v>
      </c>
      <c r="E15" s="181">
        <v>0.47</v>
      </c>
      <c r="F15" s="181">
        <v>0.58715557292556464</v>
      </c>
      <c r="G15" s="181">
        <v>0.4</v>
      </c>
      <c r="H15" s="181">
        <v>0.12736980001710324</v>
      </c>
      <c r="I15" s="181">
        <v>0.09</v>
      </c>
    </row>
    <row r="16" spans="1:9" x14ac:dyDescent="0.25">
      <c r="C16" t="s">
        <v>161</v>
      </c>
      <c r="D16" s="181">
        <v>0.41793789341526733</v>
      </c>
      <c r="E16" s="181">
        <v>0.47</v>
      </c>
      <c r="F16" s="181">
        <v>0.49437602414160803</v>
      </c>
      <c r="G16" s="181">
        <v>0.4</v>
      </c>
      <c r="H16" s="181">
        <v>4.4386762783107089E-2</v>
      </c>
      <c r="I16" s="181">
        <v>0.09</v>
      </c>
    </row>
    <row r="17" spans="1:9" x14ac:dyDescent="0.25">
      <c r="C17" t="s">
        <v>27</v>
      </c>
      <c r="D17" s="181">
        <v>0.27888619528149622</v>
      </c>
      <c r="E17" s="181">
        <v>0.47</v>
      </c>
      <c r="F17" s="181">
        <v>0.6520898346484405</v>
      </c>
      <c r="G17" s="181">
        <v>0.4</v>
      </c>
      <c r="H17" s="181">
        <v>4.605585666817269E-2</v>
      </c>
      <c r="I17" s="181">
        <v>0.09</v>
      </c>
    </row>
    <row r="18" spans="1:9" x14ac:dyDescent="0.25">
      <c r="C18" t="s">
        <v>26</v>
      </c>
      <c r="D18" s="181">
        <v>0.51390140266967987</v>
      </c>
      <c r="E18" s="181">
        <v>0.47</v>
      </c>
      <c r="F18" s="181">
        <v>0.41484638392251333</v>
      </c>
      <c r="G18" s="181">
        <v>0.4</v>
      </c>
      <c r="H18" s="181">
        <v>3.2538821751359776E-2</v>
      </c>
      <c r="I18" s="181">
        <v>0.09</v>
      </c>
    </row>
    <row r="19" spans="1:9" x14ac:dyDescent="0.25">
      <c r="C19" t="s">
        <v>25</v>
      </c>
      <c r="D19" s="181">
        <v>0.47</v>
      </c>
      <c r="E19" s="181">
        <v>0.47</v>
      </c>
      <c r="F19" s="181">
        <f>G19</f>
        <v>0.4</v>
      </c>
      <c r="G19" s="181">
        <v>0.4</v>
      </c>
      <c r="H19" s="181">
        <f>I19</f>
        <v>0.09</v>
      </c>
      <c r="I19" s="181">
        <v>0.09</v>
      </c>
    </row>
    <row r="27" spans="1:9" ht="16.5" x14ac:dyDescent="0.25">
      <c r="A27" s="179" t="s">
        <v>166</v>
      </c>
    </row>
    <row r="54" spans="1:1" ht="16.5" x14ac:dyDescent="0.25">
      <c r="A54" s="179" t="s">
        <v>167</v>
      </c>
    </row>
  </sheetData>
  <hyperlinks>
    <hyperlink ref="A1" location="Contents!A1" display="Contents "/>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O11" sqref="O11"/>
    </sheetView>
  </sheetViews>
  <sheetFormatPr defaultRowHeight="15" x14ac:dyDescent="0.25"/>
  <cols>
    <col min="1" max="1" width="50.85546875" customWidth="1"/>
  </cols>
  <sheetData>
    <row r="1" spans="1:6" ht="15.75" x14ac:dyDescent="0.25">
      <c r="A1" s="26" t="s">
        <v>33</v>
      </c>
    </row>
    <row r="2" spans="1:6" ht="16.5" x14ac:dyDescent="0.25">
      <c r="A2" s="179" t="s">
        <v>450</v>
      </c>
    </row>
    <row r="5" spans="1:6" ht="15.75" x14ac:dyDescent="0.25">
      <c r="A5" s="325"/>
      <c r="B5" s="326" t="s">
        <v>453</v>
      </c>
      <c r="C5" s="326" t="s">
        <v>454</v>
      </c>
      <c r="D5" s="326" t="s">
        <v>455</v>
      </c>
      <c r="E5" s="326" t="s">
        <v>456</v>
      </c>
    </row>
    <row r="6" spans="1:6" ht="15.75" x14ac:dyDescent="0.25">
      <c r="A6" s="325" t="s">
        <v>465</v>
      </c>
      <c r="B6" s="327">
        <v>0</v>
      </c>
      <c r="C6" s="327">
        <v>113.99999999999999</v>
      </c>
      <c r="D6" s="327">
        <v>106</v>
      </c>
      <c r="E6" s="327">
        <v>255</v>
      </c>
      <c r="F6" s="180"/>
    </row>
    <row r="7" spans="1:6" ht="15.75" x14ac:dyDescent="0.25">
      <c r="A7" s="325" t="s">
        <v>467</v>
      </c>
      <c r="B7" s="327">
        <v>31</v>
      </c>
      <c r="C7" s="327">
        <v>110.00000000000001</v>
      </c>
      <c r="D7" s="327">
        <v>160</v>
      </c>
      <c r="E7" s="327">
        <v>206</v>
      </c>
      <c r="F7" s="180"/>
    </row>
    <row r="8" spans="1:6" ht="15.75" x14ac:dyDescent="0.25">
      <c r="A8" s="325" t="s">
        <v>466</v>
      </c>
      <c r="B8" s="327">
        <v>0</v>
      </c>
      <c r="C8" s="327">
        <v>158</v>
      </c>
      <c r="D8" s="327">
        <v>139</v>
      </c>
      <c r="E8" s="327">
        <v>238</v>
      </c>
      <c r="F8" s="180"/>
    </row>
    <row r="9" spans="1:6" ht="15.75" x14ac:dyDescent="0.25">
      <c r="A9" s="325" t="s">
        <v>464</v>
      </c>
      <c r="B9" s="327">
        <v>71</v>
      </c>
      <c r="C9" s="327">
        <v>321.00000000000011</v>
      </c>
      <c r="D9" s="327">
        <v>209</v>
      </c>
      <c r="E9" s="327">
        <v>299</v>
      </c>
      <c r="F9" s="180"/>
    </row>
    <row r="10" spans="1:6" ht="15.75" x14ac:dyDescent="0.25">
      <c r="A10" s="325" t="s">
        <v>462</v>
      </c>
      <c r="B10" s="327">
        <v>144</v>
      </c>
      <c r="C10" s="327">
        <v>185.99999999999997</v>
      </c>
      <c r="D10" s="327">
        <v>158</v>
      </c>
      <c r="E10" s="327">
        <v>492</v>
      </c>
      <c r="F10" s="180"/>
    </row>
    <row r="11" spans="1:6" ht="15.75" x14ac:dyDescent="0.25">
      <c r="A11" s="325" t="s">
        <v>459</v>
      </c>
      <c r="B11" s="327">
        <v>588</v>
      </c>
      <c r="C11" s="327">
        <v>254.00000000000009</v>
      </c>
      <c r="D11" s="327">
        <v>234.99999999999994</v>
      </c>
      <c r="E11" s="327">
        <v>690.00000000000011</v>
      </c>
      <c r="F11" s="180"/>
    </row>
    <row r="12" spans="1:6" ht="15.75" x14ac:dyDescent="0.25">
      <c r="A12" s="441" t="s">
        <v>463</v>
      </c>
      <c r="B12" s="327">
        <v>53</v>
      </c>
      <c r="C12" s="327">
        <v>905.99999999999989</v>
      </c>
      <c r="D12" s="327">
        <v>419</v>
      </c>
      <c r="E12" s="327">
        <v>415</v>
      </c>
      <c r="F12" s="180"/>
    </row>
    <row r="13" spans="1:6" ht="15.75" x14ac:dyDescent="0.25">
      <c r="A13" s="325" t="s">
        <v>461</v>
      </c>
      <c r="B13" s="327">
        <v>167</v>
      </c>
      <c r="C13" s="327">
        <v>668</v>
      </c>
      <c r="D13" s="327">
        <v>483</v>
      </c>
      <c r="E13" s="327">
        <v>530</v>
      </c>
      <c r="F13" s="180"/>
    </row>
    <row r="14" spans="1:6" ht="15.75" x14ac:dyDescent="0.25">
      <c r="A14" s="325" t="s">
        <v>460</v>
      </c>
      <c r="B14" s="327">
        <v>1539</v>
      </c>
      <c r="C14" s="327">
        <v>148.99999999999997</v>
      </c>
      <c r="D14" s="327">
        <v>111</v>
      </c>
      <c r="E14" s="327">
        <v>631</v>
      </c>
      <c r="F14" s="180"/>
    </row>
    <row r="15" spans="1:6" ht="15.75" x14ac:dyDescent="0.25">
      <c r="A15" s="325" t="s">
        <v>458</v>
      </c>
      <c r="B15" s="327">
        <v>474</v>
      </c>
      <c r="C15" s="327">
        <v>3332.0000000000014</v>
      </c>
      <c r="D15" s="327">
        <v>829.00000000000011</v>
      </c>
      <c r="E15" s="327">
        <v>723.00000000000011</v>
      </c>
      <c r="F15" s="180"/>
    </row>
    <row r="16" spans="1:6" ht="15.75" x14ac:dyDescent="0.25">
      <c r="A16" s="325" t="s">
        <v>457</v>
      </c>
      <c r="B16" s="327">
        <v>2033</v>
      </c>
      <c r="C16" s="327">
        <v>650.99999999999989</v>
      </c>
      <c r="D16" s="327">
        <v>309</v>
      </c>
      <c r="E16" s="327">
        <v>3437</v>
      </c>
      <c r="F16" s="180"/>
    </row>
  </sheetData>
  <sortState ref="A50:E60">
    <sortCondition descending="1" ref="E50"/>
  </sortState>
  <hyperlinks>
    <hyperlink ref="A1" location="Contents!A1" display="Contents "/>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G2" sqref="G2"/>
    </sheetView>
  </sheetViews>
  <sheetFormatPr defaultRowHeight="15" x14ac:dyDescent="0.25"/>
  <cols>
    <col min="1" max="1" width="11" customWidth="1"/>
    <col min="2" max="2" width="12.7109375" customWidth="1"/>
    <col min="3" max="3" width="11.42578125" customWidth="1"/>
  </cols>
  <sheetData>
    <row r="1" spans="1:4" ht="15.75" x14ac:dyDescent="0.25">
      <c r="A1" s="26" t="s">
        <v>33</v>
      </c>
    </row>
    <row r="2" spans="1:4" ht="16.5" x14ac:dyDescent="0.25">
      <c r="A2" s="179" t="s">
        <v>475</v>
      </c>
    </row>
    <row r="4" spans="1:4" x14ac:dyDescent="0.25">
      <c r="C4" t="s">
        <v>468</v>
      </c>
    </row>
    <row r="5" spans="1:4" x14ac:dyDescent="0.25">
      <c r="B5" t="s">
        <v>262</v>
      </c>
      <c r="C5" s="459">
        <v>39879</v>
      </c>
      <c r="D5" s="459"/>
    </row>
    <row r="6" spans="1:4" x14ac:dyDescent="0.25">
      <c r="B6" t="s">
        <v>27</v>
      </c>
      <c r="C6" s="459">
        <v>47412</v>
      </c>
      <c r="D6" s="459"/>
    </row>
    <row r="7" spans="1:4" x14ac:dyDescent="0.25">
      <c r="B7" t="s">
        <v>261</v>
      </c>
      <c r="C7" s="459">
        <v>67789</v>
      </c>
      <c r="D7" s="459"/>
    </row>
    <row r="8" spans="1:4" x14ac:dyDescent="0.25">
      <c r="B8" t="s">
        <v>39</v>
      </c>
      <c r="C8" s="459">
        <v>96718</v>
      </c>
      <c r="D8" s="459"/>
    </row>
    <row r="9" spans="1:4" x14ac:dyDescent="0.25">
      <c r="B9" t="s">
        <v>37</v>
      </c>
      <c r="C9" s="459">
        <v>118001</v>
      </c>
      <c r="D9" s="459"/>
    </row>
    <row r="10" spans="1:4" x14ac:dyDescent="0.25">
      <c r="B10" t="s">
        <v>36</v>
      </c>
      <c r="C10" s="459">
        <v>120495</v>
      </c>
      <c r="D10" s="459"/>
    </row>
    <row r="11" spans="1:4" x14ac:dyDescent="0.25">
      <c r="B11" t="s">
        <v>41</v>
      </c>
      <c r="C11" s="459">
        <v>149486</v>
      </c>
      <c r="D11" s="459"/>
    </row>
    <row r="12" spans="1:4" x14ac:dyDescent="0.25">
      <c r="B12" t="s">
        <v>263</v>
      </c>
      <c r="C12" s="459">
        <v>165411</v>
      </c>
      <c r="D12" s="459"/>
    </row>
    <row r="13" spans="1:4" x14ac:dyDescent="0.25">
      <c r="B13" t="s">
        <v>40</v>
      </c>
      <c r="C13" s="459">
        <v>169845</v>
      </c>
      <c r="D13" s="459"/>
    </row>
    <row r="14" spans="1:4" x14ac:dyDescent="0.25">
      <c r="B14" t="s">
        <v>31</v>
      </c>
      <c r="C14" s="459">
        <v>991263</v>
      </c>
      <c r="D14" s="459"/>
    </row>
    <row r="29" spans="1:4" x14ac:dyDescent="0.25">
      <c r="B29" s="358"/>
      <c r="C29" s="358"/>
      <c r="D29" s="358"/>
    </row>
    <row r="31" spans="1:4" ht="15.75" x14ac:dyDescent="0.25">
      <c r="A31" s="4" t="s">
        <v>272</v>
      </c>
    </row>
  </sheetData>
  <sortState ref="A39:B48">
    <sortCondition descending="1" ref="B39"/>
  </sortState>
  <hyperlinks>
    <hyperlink ref="A1" location="Contents!A1" display="Contents "/>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activeCell="A2" sqref="A2"/>
    </sheetView>
  </sheetViews>
  <sheetFormatPr defaultRowHeight="15" x14ac:dyDescent="0.25"/>
  <cols>
    <col min="1" max="1" width="11.85546875" customWidth="1"/>
  </cols>
  <sheetData>
    <row r="1" spans="1:1" ht="15.75" x14ac:dyDescent="0.25">
      <c r="A1" s="26" t="s">
        <v>33</v>
      </c>
    </row>
    <row r="2" spans="1:1" ht="16.5" x14ac:dyDescent="0.25">
      <c r="A2" s="179" t="s">
        <v>434</v>
      </c>
    </row>
    <row r="34" spans="1:1" x14ac:dyDescent="0.25">
      <c r="A34" s="118" t="s">
        <v>168</v>
      </c>
    </row>
    <row r="35" spans="1:1" x14ac:dyDescent="0.25">
      <c r="A35" s="118" t="s">
        <v>490</v>
      </c>
    </row>
  </sheetData>
  <hyperlinks>
    <hyperlink ref="A1" location="Contents!A1" display="Contents "/>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M2" sqref="M2"/>
    </sheetView>
  </sheetViews>
  <sheetFormatPr defaultRowHeight="15" x14ac:dyDescent="0.25"/>
  <cols>
    <col min="1" max="1" width="10.85546875" customWidth="1"/>
  </cols>
  <sheetData>
    <row r="1" spans="1:3" ht="15.75" x14ac:dyDescent="0.25">
      <c r="A1" s="26" t="s">
        <v>33</v>
      </c>
    </row>
    <row r="2" spans="1:3" ht="16.5" x14ac:dyDescent="0.25">
      <c r="A2" s="179" t="s">
        <v>442</v>
      </c>
    </row>
    <row r="7" spans="1:3" x14ac:dyDescent="0.25">
      <c r="C7" t="s">
        <v>67</v>
      </c>
    </row>
    <row r="8" spans="1:3" x14ac:dyDescent="0.25">
      <c r="B8" t="s">
        <v>27</v>
      </c>
      <c r="C8" s="180">
        <v>3489</v>
      </c>
    </row>
    <row r="9" spans="1:3" x14ac:dyDescent="0.25">
      <c r="B9" t="s">
        <v>29</v>
      </c>
      <c r="C9" s="180">
        <v>3524</v>
      </c>
    </row>
    <row r="10" spans="1:3" x14ac:dyDescent="0.25">
      <c r="B10" t="s">
        <v>28</v>
      </c>
      <c r="C10" s="180">
        <v>3806</v>
      </c>
    </row>
    <row r="11" spans="1:3" x14ac:dyDescent="0.25">
      <c r="B11" t="s">
        <v>439</v>
      </c>
      <c r="C11" s="180">
        <v>3959</v>
      </c>
    </row>
    <row r="12" spans="1:3" x14ac:dyDescent="0.25">
      <c r="B12" t="s">
        <v>32</v>
      </c>
      <c r="C12" s="180">
        <v>4197</v>
      </c>
    </row>
    <row r="13" spans="1:3" x14ac:dyDescent="0.25">
      <c r="B13" t="s">
        <v>273</v>
      </c>
      <c r="C13" s="180">
        <v>4266</v>
      </c>
    </row>
    <row r="14" spans="1:3" x14ac:dyDescent="0.25">
      <c r="B14" t="s">
        <v>268</v>
      </c>
      <c r="C14" s="180">
        <v>4685</v>
      </c>
    </row>
    <row r="15" spans="1:3" x14ac:dyDescent="0.25">
      <c r="B15" t="s">
        <v>441</v>
      </c>
      <c r="C15" s="180">
        <v>4823</v>
      </c>
    </row>
    <row r="16" spans="1:3" x14ac:dyDescent="0.25">
      <c r="B16" t="s">
        <v>440</v>
      </c>
      <c r="C16" s="180">
        <v>4953</v>
      </c>
    </row>
    <row r="17" spans="2:3" x14ac:dyDescent="0.25">
      <c r="B17" t="s">
        <v>269</v>
      </c>
      <c r="C17" s="180">
        <v>4954</v>
      </c>
    </row>
    <row r="18" spans="2:3" x14ac:dyDescent="0.25">
      <c r="B18" t="s">
        <v>31</v>
      </c>
      <c r="C18" s="180">
        <v>18607</v>
      </c>
    </row>
  </sheetData>
  <hyperlinks>
    <hyperlink ref="A1" location="Contents!A1" display="Contents "/>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3" sqref="A3"/>
    </sheetView>
  </sheetViews>
  <sheetFormatPr defaultRowHeight="15" x14ac:dyDescent="0.25"/>
  <cols>
    <col min="1" max="1" width="10.85546875" customWidth="1"/>
  </cols>
  <sheetData>
    <row r="1" spans="1:9" ht="15.75" x14ac:dyDescent="0.25">
      <c r="A1" s="26" t="s">
        <v>33</v>
      </c>
    </row>
    <row r="2" spans="1:9" ht="16.5" x14ac:dyDescent="0.25">
      <c r="A2" s="179" t="s">
        <v>435</v>
      </c>
    </row>
    <row r="5" spans="1:9" x14ac:dyDescent="0.25">
      <c r="A5" s="328"/>
      <c r="B5" s="328" t="s">
        <v>31</v>
      </c>
      <c r="C5" s="328" t="s">
        <v>31</v>
      </c>
      <c r="D5" s="328" t="s">
        <v>115</v>
      </c>
      <c r="E5" s="328" t="s">
        <v>115</v>
      </c>
      <c r="F5" s="328" t="s">
        <v>50</v>
      </c>
      <c r="G5" s="328" t="s">
        <v>50</v>
      </c>
      <c r="H5" s="328"/>
      <c r="I5" s="328"/>
    </row>
    <row r="6" spans="1:9" x14ac:dyDescent="0.25">
      <c r="A6" s="328"/>
      <c r="B6" s="328" t="s">
        <v>209</v>
      </c>
      <c r="C6" s="328" t="s">
        <v>210</v>
      </c>
      <c r="D6" s="328" t="s">
        <v>209</v>
      </c>
      <c r="E6" s="328" t="s">
        <v>210</v>
      </c>
      <c r="F6" s="328" t="s">
        <v>209</v>
      </c>
      <c r="G6" s="328" t="s">
        <v>210</v>
      </c>
      <c r="H6" s="328"/>
      <c r="I6" s="328"/>
    </row>
    <row r="7" spans="1:9" x14ac:dyDescent="0.25">
      <c r="A7" s="328">
        <v>2011</v>
      </c>
      <c r="B7" s="328">
        <v>32</v>
      </c>
      <c r="C7" s="328">
        <v>57660</v>
      </c>
      <c r="D7" s="328">
        <v>0</v>
      </c>
      <c r="E7" s="328">
        <v>0</v>
      </c>
      <c r="F7" s="328"/>
      <c r="G7" s="328"/>
      <c r="H7" s="328">
        <f t="shared" ref="H7:I9" si="0">B7+D7</f>
        <v>32</v>
      </c>
      <c r="I7" s="328">
        <f t="shared" si="0"/>
        <v>57660</v>
      </c>
    </row>
    <row r="8" spans="1:9" x14ac:dyDescent="0.25">
      <c r="A8" s="328">
        <v>2012</v>
      </c>
      <c r="B8" s="328">
        <v>45</v>
      </c>
      <c r="C8" s="328">
        <v>70116</v>
      </c>
      <c r="D8" s="328">
        <v>8</v>
      </c>
      <c r="E8" s="328">
        <v>4789</v>
      </c>
      <c r="F8" s="328"/>
      <c r="G8" s="328"/>
      <c r="H8" s="328">
        <f t="shared" si="0"/>
        <v>53</v>
      </c>
      <c r="I8" s="328">
        <f t="shared" si="0"/>
        <v>74905</v>
      </c>
    </row>
    <row r="9" spans="1:9" x14ac:dyDescent="0.25">
      <c r="A9" s="328">
        <v>2013</v>
      </c>
      <c r="B9" s="328">
        <v>57</v>
      </c>
      <c r="C9" s="328">
        <v>102683</v>
      </c>
      <c r="D9" s="328">
        <v>5</v>
      </c>
      <c r="E9" s="328">
        <v>1757</v>
      </c>
      <c r="F9" s="328"/>
      <c r="G9" s="328"/>
      <c r="H9" s="328">
        <f t="shared" si="0"/>
        <v>62</v>
      </c>
      <c r="I9" s="328">
        <f t="shared" si="0"/>
        <v>104440</v>
      </c>
    </row>
    <row r="10" spans="1:9" x14ac:dyDescent="0.25">
      <c r="A10" s="328">
        <v>2014</v>
      </c>
      <c r="B10" s="328">
        <v>63</v>
      </c>
      <c r="C10" s="328">
        <v>115659</v>
      </c>
      <c r="D10" s="328">
        <v>5</v>
      </c>
      <c r="E10" s="328">
        <v>4044</v>
      </c>
      <c r="F10" s="328">
        <v>1</v>
      </c>
      <c r="G10" s="328">
        <v>450</v>
      </c>
      <c r="H10" s="328">
        <f>B10+D10+F10</f>
        <v>69</v>
      </c>
      <c r="I10" s="328">
        <f>C10+E10+G10</f>
        <v>120153</v>
      </c>
    </row>
    <row r="11" spans="1:9" x14ac:dyDescent="0.25">
      <c r="A11" s="328">
        <v>2015</v>
      </c>
      <c r="B11" s="328">
        <v>58</v>
      </c>
      <c r="C11">
        <v>116392</v>
      </c>
      <c r="D11" s="328">
        <v>6</v>
      </c>
      <c r="E11">
        <v>5373</v>
      </c>
      <c r="F11" s="328">
        <v>3</v>
      </c>
      <c r="G11">
        <v>1212</v>
      </c>
      <c r="H11" s="328">
        <f>B11+D11+F11</f>
        <v>67</v>
      </c>
      <c r="I11" s="328">
        <f>C11+E11+G11</f>
        <v>122977</v>
      </c>
    </row>
    <row r="13" spans="1:9" x14ac:dyDescent="0.25">
      <c r="B13">
        <v>2011</v>
      </c>
      <c r="C13">
        <v>2012</v>
      </c>
      <c r="D13">
        <v>2013</v>
      </c>
      <c r="E13">
        <v>2014</v>
      </c>
      <c r="F13">
        <v>2015</v>
      </c>
      <c r="G13">
        <v>2016</v>
      </c>
    </row>
    <row r="14" spans="1:9" x14ac:dyDescent="0.25">
      <c r="A14" t="s">
        <v>31</v>
      </c>
      <c r="B14">
        <v>57660</v>
      </c>
      <c r="C14">
        <v>70116</v>
      </c>
      <c r="D14">
        <v>102683</v>
      </c>
      <c r="E14">
        <v>115659</v>
      </c>
      <c r="F14">
        <v>116392</v>
      </c>
      <c r="G14">
        <v>144002</v>
      </c>
    </row>
    <row r="15" spans="1:9" x14ac:dyDescent="0.25">
      <c r="A15" t="s">
        <v>115</v>
      </c>
      <c r="C15">
        <v>4789</v>
      </c>
      <c r="D15">
        <v>1757</v>
      </c>
      <c r="E15">
        <v>4044</v>
      </c>
      <c r="F15">
        <v>5373</v>
      </c>
      <c r="G15">
        <v>5288</v>
      </c>
    </row>
    <row r="16" spans="1:9" x14ac:dyDescent="0.25">
      <c r="A16" t="s">
        <v>50</v>
      </c>
      <c r="E16">
        <v>450</v>
      </c>
      <c r="F16">
        <v>1212</v>
      </c>
      <c r="G16">
        <v>2227</v>
      </c>
    </row>
  </sheetData>
  <hyperlinks>
    <hyperlink ref="A1" location="Contents!A1" display="Contents "/>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workbookViewId="0">
      <selection activeCell="D18" sqref="D18"/>
    </sheetView>
  </sheetViews>
  <sheetFormatPr defaultRowHeight="15" x14ac:dyDescent="0.2"/>
  <cols>
    <col min="1" max="1" width="45.5703125" style="1" customWidth="1"/>
    <col min="2" max="2" width="11.42578125" style="1" bestFit="1" customWidth="1"/>
    <col min="3" max="3" width="9.85546875" style="1" customWidth="1"/>
    <col min="4" max="4" width="14.42578125" style="1" customWidth="1"/>
    <col min="5" max="5" width="9.140625" style="1"/>
    <col min="6" max="6" width="14.140625" style="1" bestFit="1" customWidth="1"/>
    <col min="7" max="7" width="9.140625" style="1"/>
    <col min="8" max="8" width="15.7109375" style="1" customWidth="1"/>
    <col min="9" max="16384" width="9.140625" style="1"/>
  </cols>
  <sheetData>
    <row r="1" spans="1:11" x14ac:dyDescent="0.2">
      <c r="A1" s="26" t="s">
        <v>33</v>
      </c>
    </row>
    <row r="2" spans="1:11" ht="16.5" x14ac:dyDescent="0.25">
      <c r="A2" s="9" t="s">
        <v>476</v>
      </c>
    </row>
    <row r="3" spans="1:11" ht="17.25" thickBot="1" x14ac:dyDescent="0.3">
      <c r="A3" s="9"/>
    </row>
    <row r="4" spans="1:11" s="116" customFormat="1" ht="74.25" customHeight="1" x14ac:dyDescent="0.25">
      <c r="A4" s="117"/>
      <c r="B4" s="482" t="s">
        <v>145</v>
      </c>
      <c r="C4" s="483"/>
      <c r="D4" s="484" t="s">
        <v>146</v>
      </c>
      <c r="E4" s="485"/>
      <c r="F4" s="486" t="s">
        <v>147</v>
      </c>
      <c r="G4" s="487"/>
      <c r="H4" s="136" t="s">
        <v>160</v>
      </c>
    </row>
    <row r="5" spans="1:11" ht="16.5" thickBot="1" x14ac:dyDescent="0.3">
      <c r="A5" s="24"/>
      <c r="B5" s="23" t="s">
        <v>148</v>
      </c>
      <c r="C5" s="20" t="s">
        <v>208</v>
      </c>
      <c r="D5" s="22" t="s">
        <v>148</v>
      </c>
      <c r="E5" s="20" t="s">
        <v>208</v>
      </c>
      <c r="F5" s="20" t="s">
        <v>144</v>
      </c>
      <c r="G5" s="20" t="s">
        <v>208</v>
      </c>
      <c r="H5" s="135" t="s">
        <v>148</v>
      </c>
    </row>
    <row r="6" spans="1:11" ht="15.75" x14ac:dyDescent="0.25">
      <c r="A6" s="19" t="s">
        <v>41</v>
      </c>
      <c r="B6" s="239">
        <v>217829.2703354854</v>
      </c>
      <c r="C6" s="240">
        <v>4.6099073605366268E-2</v>
      </c>
      <c r="D6" s="241">
        <v>672928.53085801948</v>
      </c>
      <c r="E6" s="242">
        <v>4.4330473122780996E-2</v>
      </c>
      <c r="F6" s="243">
        <v>38430028.308767043</v>
      </c>
      <c r="G6" s="240">
        <v>4.5174188217455336E-2</v>
      </c>
      <c r="H6" s="274">
        <v>814.00270226715486</v>
      </c>
      <c r="J6" s="180"/>
      <c r="K6" s="39"/>
    </row>
    <row r="7" spans="1:11" ht="15.75" x14ac:dyDescent="0.25">
      <c r="A7" s="19" t="s">
        <v>265</v>
      </c>
      <c r="B7" s="239">
        <v>283228.66407483839</v>
      </c>
      <c r="C7" s="240">
        <v>5.9939506808367404E-2</v>
      </c>
      <c r="D7" s="241">
        <v>1087259.8424304677</v>
      </c>
      <c r="E7" s="242">
        <v>7.1625352488602329E-2</v>
      </c>
      <c r="F7" s="243">
        <v>45907686.146043621</v>
      </c>
      <c r="G7" s="240">
        <v>5.3964114674256838E-2</v>
      </c>
      <c r="H7" s="274">
        <v>1244.6117758028729</v>
      </c>
      <c r="J7" s="180"/>
      <c r="K7" s="39"/>
    </row>
    <row r="8" spans="1:11" ht="15.75" x14ac:dyDescent="0.25">
      <c r="A8" s="19" t="s">
        <v>262</v>
      </c>
      <c r="B8" s="239">
        <v>144976.52042311561</v>
      </c>
      <c r="C8" s="240">
        <v>3.0681291250445667E-2</v>
      </c>
      <c r="D8" s="241">
        <v>726351.30556252226</v>
      </c>
      <c r="E8" s="242">
        <v>4.7849802099905345E-2</v>
      </c>
      <c r="F8" s="243">
        <v>25550337.887828667</v>
      </c>
      <c r="G8" s="240">
        <v>3.0034216043006171E-2</v>
      </c>
      <c r="H8" s="274">
        <v>742.34430325118785</v>
      </c>
      <c r="J8" s="180"/>
      <c r="K8" s="39"/>
    </row>
    <row r="9" spans="1:11" ht="15.75" x14ac:dyDescent="0.25">
      <c r="A9" s="19" t="s">
        <v>31</v>
      </c>
      <c r="B9" s="239">
        <v>1459759.5629052348</v>
      </c>
      <c r="C9" s="240">
        <v>0.30892801244233553</v>
      </c>
      <c r="D9" s="241">
        <v>4433128.3607334355</v>
      </c>
      <c r="E9" s="242">
        <v>0.29204093545380655</v>
      </c>
      <c r="F9" s="243">
        <v>334148254.89902633</v>
      </c>
      <c r="G9" s="240">
        <v>0.39278857767323744</v>
      </c>
      <c r="H9" s="274">
        <v>7134.5052238065373</v>
      </c>
      <c r="J9" s="180"/>
      <c r="K9" s="39"/>
    </row>
    <row r="10" spans="1:11" ht="15.75" x14ac:dyDescent="0.25">
      <c r="A10" s="19" t="s">
        <v>40</v>
      </c>
      <c r="B10" s="239">
        <v>809850.99013993831</v>
      </c>
      <c r="C10" s="240">
        <v>0.17138826359901727</v>
      </c>
      <c r="D10" s="241">
        <v>2471696.8978620293</v>
      </c>
      <c r="E10" s="242">
        <v>0.16282783070384071</v>
      </c>
      <c r="F10" s="243">
        <v>137562030.91135791</v>
      </c>
      <c r="G10" s="240">
        <v>0.16170305746424427</v>
      </c>
      <c r="H10" s="274">
        <v>1536.1692149130913</v>
      </c>
      <c r="J10" s="180"/>
      <c r="K10" s="39"/>
    </row>
    <row r="11" spans="1:11" ht="15.75" x14ac:dyDescent="0.25">
      <c r="A11" s="19" t="s">
        <v>263</v>
      </c>
      <c r="B11" s="239">
        <v>282939.47449601738</v>
      </c>
      <c r="C11" s="240">
        <v>5.9878305796862194E-2</v>
      </c>
      <c r="D11" s="241">
        <v>909898.12631203281</v>
      </c>
      <c r="E11" s="242">
        <v>5.9941305180675801E-2</v>
      </c>
      <c r="F11" s="243">
        <v>50240461.264304459</v>
      </c>
      <c r="G11" s="240">
        <v>5.9057256868262728E-2</v>
      </c>
      <c r="H11" s="274">
        <v>1051.9655033018098</v>
      </c>
      <c r="J11" s="180"/>
      <c r="K11" s="39"/>
    </row>
    <row r="12" spans="1:11" ht="15.75" x14ac:dyDescent="0.25">
      <c r="A12" s="19" t="s">
        <v>39</v>
      </c>
      <c r="B12" s="239">
        <v>305020.90157848771</v>
      </c>
      <c r="C12" s="240">
        <v>6.4551384537926595E-2</v>
      </c>
      <c r="D12" s="241">
        <v>954640.34251511272</v>
      </c>
      <c r="E12" s="242">
        <v>6.2888785517577692E-2</v>
      </c>
      <c r="F12" s="243">
        <v>54192840.235823296</v>
      </c>
      <c r="G12" s="240">
        <v>6.3703246460869223E-2</v>
      </c>
      <c r="H12" s="274">
        <v>636.87535155421335</v>
      </c>
      <c r="J12" s="180"/>
      <c r="K12" s="39"/>
    </row>
    <row r="13" spans="1:11" ht="15.75" x14ac:dyDescent="0.25">
      <c r="A13" s="19" t="s">
        <v>38</v>
      </c>
      <c r="B13" s="239">
        <v>169913.00616882835</v>
      </c>
      <c r="C13" s="240">
        <v>3.5958584288614155E-2</v>
      </c>
      <c r="D13" s="241">
        <v>592197.68132226903</v>
      </c>
      <c r="E13" s="242">
        <v>3.9012171711246768E-2</v>
      </c>
      <c r="F13" s="243">
        <v>27233807.655388158</v>
      </c>
      <c r="G13" s="240">
        <v>3.2013121172274034E-2</v>
      </c>
      <c r="H13" s="274">
        <v>753.59747873375841</v>
      </c>
      <c r="J13" s="180"/>
      <c r="K13" s="39"/>
    </row>
    <row r="14" spans="1:11" ht="15.75" x14ac:dyDescent="0.25">
      <c r="A14" s="19" t="s">
        <v>37</v>
      </c>
      <c r="B14" s="239">
        <v>301768.46029416809</v>
      </c>
      <c r="C14" s="240">
        <v>6.3863072402775695E-2</v>
      </c>
      <c r="D14" s="241">
        <v>1056019.5753243424</v>
      </c>
      <c r="E14" s="242">
        <v>6.9567339255710001E-2</v>
      </c>
      <c r="F14" s="243">
        <v>46194801.6554038</v>
      </c>
      <c r="G14" s="240">
        <v>5.4301616639016732E-2</v>
      </c>
      <c r="H14" s="274">
        <v>983.59817068895973</v>
      </c>
      <c r="J14" s="180"/>
      <c r="K14" s="39"/>
    </row>
    <row r="15" spans="1:11" ht="15.75" x14ac:dyDescent="0.25">
      <c r="A15" s="19" t="s">
        <v>27</v>
      </c>
      <c r="B15" s="239">
        <v>178554.99863454333</v>
      </c>
      <c r="C15" s="240">
        <v>3.778748380317639E-2</v>
      </c>
      <c r="D15" s="241">
        <v>713624.40457633836</v>
      </c>
      <c r="E15" s="242">
        <v>4.7011392794559133E-2</v>
      </c>
      <c r="F15" s="243">
        <v>30268499.947025198</v>
      </c>
      <c r="G15" s="240">
        <v>3.5580377476719639E-2</v>
      </c>
      <c r="H15" s="274">
        <v>574.60948142509994</v>
      </c>
      <c r="J15" s="180"/>
      <c r="K15" s="39"/>
    </row>
    <row r="16" spans="1:11" ht="15.75" x14ac:dyDescent="0.25">
      <c r="A16" s="19" t="s">
        <v>36</v>
      </c>
      <c r="B16" s="239">
        <v>571399.96817597956</v>
      </c>
      <c r="C16" s="240">
        <v>0.12092502146511278</v>
      </c>
      <c r="D16" s="241">
        <v>1562073.3159938618</v>
      </c>
      <c r="E16" s="242">
        <v>0.1029046116712946</v>
      </c>
      <c r="F16" s="243">
        <v>60978919.011609867</v>
      </c>
      <c r="G16" s="240">
        <v>7.1680227310657638E-2</v>
      </c>
      <c r="H16" s="274">
        <v>903.40769636277389</v>
      </c>
      <c r="J16" s="180"/>
      <c r="K16" s="39"/>
    </row>
    <row r="17" spans="1:10" ht="16.5" thickBot="1" x14ac:dyDescent="0.3">
      <c r="A17" s="14" t="s">
        <v>25</v>
      </c>
      <c r="B17" s="460">
        <v>4725241.8172266372</v>
      </c>
      <c r="C17" s="461">
        <v>1</v>
      </c>
      <c r="D17" s="462">
        <v>15179818.383490432</v>
      </c>
      <c r="E17" s="463">
        <v>1</v>
      </c>
      <c r="F17" s="464">
        <v>850707667.92257833</v>
      </c>
      <c r="G17" s="461">
        <v>1</v>
      </c>
      <c r="H17" s="465">
        <v>16375.686902107458</v>
      </c>
      <c r="J17" s="180"/>
    </row>
    <row r="18" spans="1:10" ht="16.5" x14ac:dyDescent="0.25">
      <c r="A18" s="9"/>
    </row>
    <row r="19" spans="1:10" x14ac:dyDescent="0.2">
      <c r="A19" s="8" t="s">
        <v>24</v>
      </c>
    </row>
    <row r="20" spans="1:10" ht="15" customHeight="1" x14ac:dyDescent="0.2">
      <c r="A20" s="488" t="s">
        <v>23</v>
      </c>
      <c r="B20" s="488"/>
      <c r="C20" s="488"/>
      <c r="D20" s="488"/>
      <c r="E20" s="7"/>
      <c r="F20" s="7"/>
      <c r="G20" s="7"/>
    </row>
    <row r="21" spans="1:10" x14ac:dyDescent="0.2">
      <c r="A21" s="488"/>
      <c r="B21" s="488"/>
      <c r="C21" s="488"/>
      <c r="D21" s="488"/>
      <c r="E21" s="7"/>
      <c r="F21" s="7"/>
      <c r="G21" s="382"/>
    </row>
    <row r="22" spans="1:10" x14ac:dyDescent="0.2">
      <c r="A22" s="488"/>
      <c r="B22" s="488"/>
      <c r="C22" s="488"/>
      <c r="D22" s="488"/>
      <c r="E22" s="7"/>
      <c r="F22" s="7"/>
      <c r="G22" s="7"/>
    </row>
    <row r="23" spans="1:10" ht="15" customHeight="1" x14ac:dyDescent="0.2">
      <c r="A23" s="488" t="s">
        <v>22</v>
      </c>
      <c r="B23" s="488"/>
      <c r="C23" s="488"/>
      <c r="D23" s="488"/>
      <c r="E23" s="115"/>
      <c r="F23" s="115"/>
    </row>
    <row r="24" spans="1:10" x14ac:dyDescent="0.2">
      <c r="A24" s="488"/>
      <c r="B24" s="488"/>
      <c r="C24" s="488"/>
      <c r="D24" s="488"/>
      <c r="E24" s="115"/>
      <c r="F24" s="115"/>
    </row>
    <row r="25" spans="1:10" x14ac:dyDescent="0.2">
      <c r="A25" s="488"/>
      <c r="B25" s="488"/>
      <c r="C25" s="488"/>
      <c r="D25" s="488"/>
      <c r="E25" s="115"/>
      <c r="F25" s="115"/>
    </row>
    <row r="26" spans="1:10" x14ac:dyDescent="0.2">
      <c r="A26" s="488"/>
      <c r="B26" s="488"/>
      <c r="C26" s="488"/>
      <c r="D26" s="488"/>
      <c r="E26" s="115"/>
      <c r="F26" s="115"/>
    </row>
    <row r="27" spans="1:10" x14ac:dyDescent="0.2">
      <c r="A27" s="488"/>
      <c r="B27" s="488"/>
      <c r="C27" s="488"/>
      <c r="D27" s="488"/>
      <c r="E27" s="5"/>
      <c r="F27" s="5"/>
    </row>
    <row r="28" spans="1:10" x14ac:dyDescent="0.2">
      <c r="A28" s="200" t="s">
        <v>182</v>
      </c>
      <c r="B28" s="200"/>
      <c r="C28" s="200"/>
      <c r="D28" s="200"/>
      <c r="E28" s="5"/>
      <c r="F28" s="5"/>
    </row>
    <row r="29" spans="1:10" x14ac:dyDescent="0.2">
      <c r="A29" s="3"/>
      <c r="B29" s="3"/>
      <c r="C29" s="3"/>
      <c r="D29" s="3"/>
      <c r="E29" s="3"/>
      <c r="F29" s="3"/>
    </row>
    <row r="30" spans="1:10" x14ac:dyDescent="0.2">
      <c r="A30" s="4" t="s">
        <v>449</v>
      </c>
      <c r="B30" s="3"/>
      <c r="C30" s="3"/>
      <c r="D30" s="3"/>
      <c r="E30" s="3"/>
      <c r="F30" s="3"/>
    </row>
  </sheetData>
  <mergeCells count="5">
    <mergeCell ref="B4:C4"/>
    <mergeCell ref="D4:E4"/>
    <mergeCell ref="F4:G4"/>
    <mergeCell ref="A20:D22"/>
    <mergeCell ref="A23:D27"/>
  </mergeCells>
  <hyperlinks>
    <hyperlink ref="A1" location="Contents!A1" display="Contents "/>
  </hyperlinks>
  <pageMargins left="0.70866141732283472" right="0.70866141732283472" top="0.74803149606299213" bottom="0.74803149606299213" header="0.31496062992125984" footer="0.31496062992125984"/>
  <pageSetup paperSize="9"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4" sqref="A4:XFD4"/>
    </sheetView>
  </sheetViews>
  <sheetFormatPr defaultRowHeight="15" x14ac:dyDescent="0.2"/>
  <cols>
    <col min="1" max="1" width="163.85546875" style="334" customWidth="1"/>
    <col min="2" max="16384" width="9.140625" style="329"/>
  </cols>
  <sheetData>
    <row r="1" spans="1:1" ht="15.75" x14ac:dyDescent="0.25">
      <c r="A1" s="330" t="s">
        <v>33</v>
      </c>
    </row>
    <row r="2" spans="1:1" ht="15.75" x14ac:dyDescent="0.25">
      <c r="A2" s="331" t="s">
        <v>151</v>
      </c>
    </row>
    <row r="3" spans="1:1" ht="30" x14ac:dyDescent="0.2">
      <c r="A3" s="332" t="s">
        <v>447</v>
      </c>
    </row>
    <row r="4" spans="1:1" x14ac:dyDescent="0.2">
      <c r="A4" s="333"/>
    </row>
    <row r="5" spans="1:1" x14ac:dyDescent="0.2">
      <c r="A5" s="119" t="s">
        <v>211</v>
      </c>
    </row>
    <row r="6" spans="1:1" x14ac:dyDescent="0.2">
      <c r="A6" s="332" t="s">
        <v>152</v>
      </c>
    </row>
    <row r="7" spans="1:1" x14ac:dyDescent="0.2">
      <c r="A7" s="332" t="s">
        <v>153</v>
      </c>
    </row>
    <row r="8" spans="1:1" x14ac:dyDescent="0.2">
      <c r="A8" s="332" t="s">
        <v>154</v>
      </c>
    </row>
    <row r="9" spans="1:1" x14ac:dyDescent="0.2">
      <c r="A9" s="332" t="s">
        <v>155</v>
      </c>
    </row>
    <row r="10" spans="1:1" x14ac:dyDescent="0.2">
      <c r="A10" s="333"/>
    </row>
    <row r="11" spans="1:1" ht="60" x14ac:dyDescent="0.2">
      <c r="A11" s="332" t="s">
        <v>216</v>
      </c>
    </row>
    <row r="12" spans="1:1" x14ac:dyDescent="0.2">
      <c r="A12" s="333"/>
    </row>
    <row r="13" spans="1:1" ht="60" x14ac:dyDescent="0.2">
      <c r="A13" s="332" t="s">
        <v>217</v>
      </c>
    </row>
    <row r="14" spans="1:1" x14ac:dyDescent="0.2">
      <c r="A14" s="332"/>
    </row>
    <row r="15" spans="1:1" ht="60" x14ac:dyDescent="0.2">
      <c r="A15" s="332" t="s">
        <v>218</v>
      </c>
    </row>
    <row r="16" spans="1:1" x14ac:dyDescent="0.2">
      <c r="A16" s="332"/>
    </row>
    <row r="17" spans="1:1" ht="60" x14ac:dyDescent="0.2">
      <c r="A17" s="332" t="s">
        <v>219</v>
      </c>
    </row>
    <row r="18" spans="1:1" x14ac:dyDescent="0.2">
      <c r="A18" s="333"/>
    </row>
    <row r="19" spans="1:1" ht="30" x14ac:dyDescent="0.2">
      <c r="A19" s="332" t="s">
        <v>220</v>
      </c>
    </row>
    <row r="20" spans="1:1" x14ac:dyDescent="0.2">
      <c r="A20" s="333"/>
    </row>
    <row r="21" spans="1:1" ht="60" x14ac:dyDescent="0.2">
      <c r="A21" s="119" t="s">
        <v>212</v>
      </c>
    </row>
    <row r="22" spans="1:1" x14ac:dyDescent="0.2">
      <c r="A22" s="332"/>
    </row>
    <row r="23" spans="1:1" ht="30" x14ac:dyDescent="0.2">
      <c r="A23" s="119" t="s">
        <v>213</v>
      </c>
    </row>
    <row r="24" spans="1:1" x14ac:dyDescent="0.2">
      <c r="A24" s="332"/>
    </row>
    <row r="25" spans="1:1" ht="75" x14ac:dyDescent="0.2">
      <c r="A25" s="332" t="s">
        <v>215</v>
      </c>
    </row>
    <row r="26" spans="1:1" x14ac:dyDescent="0.2">
      <c r="A26" s="332"/>
    </row>
    <row r="27" spans="1:1" x14ac:dyDescent="0.2">
      <c r="A27" s="333"/>
    </row>
    <row r="28" spans="1:1" ht="45" x14ac:dyDescent="0.2">
      <c r="A28" s="119" t="s">
        <v>214</v>
      </c>
    </row>
    <row r="29" spans="1:1" x14ac:dyDescent="0.2">
      <c r="A29" s="333"/>
    </row>
    <row r="30" spans="1:1" ht="60" x14ac:dyDescent="0.2">
      <c r="A30" s="332" t="s">
        <v>221</v>
      </c>
    </row>
    <row r="31" spans="1:1" x14ac:dyDescent="0.2">
      <c r="A31" s="333"/>
    </row>
    <row r="32" spans="1:1" x14ac:dyDescent="0.2">
      <c r="A32" s="332" t="s">
        <v>222</v>
      </c>
    </row>
  </sheetData>
  <hyperlinks>
    <hyperlink ref="A1" location="Contents!A1" display="Contents "/>
    <hyperlink ref="A5" r:id="rId1" display="http://www.statisticsauthority.gov.uk/assessment/code-of-practice/index.html"/>
    <hyperlink ref="A21" r:id="rId2" display="http://www.detini.gov.uk/developing_northern_ireland_tourism_statistics.pdf"/>
    <hyperlink ref="A23" r:id="rId3" display="http://www.detini.gov.uk/index/what-we-do/deti-stats-index/tourism-statistics/tourism_early_indicators.htm"/>
    <hyperlink ref="A28" r:id="rId4" display="http://www.detini.gov.uk/index/what-we-do/deti-stats-index/stats_publications_2014_onwards/census_of_employment-2.htm"/>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18" sqref="A18"/>
    </sheetView>
  </sheetViews>
  <sheetFormatPr defaultRowHeight="15" x14ac:dyDescent="0.2"/>
  <cols>
    <col min="1" max="1" width="44" style="1" customWidth="1"/>
    <col min="2" max="2" width="11.42578125" style="1" bestFit="1" customWidth="1"/>
    <col min="3" max="3" width="11.42578125" style="1" customWidth="1"/>
    <col min="4" max="4" width="11.42578125" style="1" bestFit="1" customWidth="1"/>
    <col min="5" max="5" width="10.7109375" style="1" customWidth="1"/>
    <col min="6" max="6" width="11.42578125" style="1" bestFit="1" customWidth="1"/>
    <col min="7" max="7" width="12.7109375" style="1" customWidth="1"/>
    <col min="8" max="8" width="12.7109375" style="1" bestFit="1" customWidth="1"/>
    <col min="9" max="9" width="12.42578125" style="1" customWidth="1"/>
    <col min="10" max="10" width="11.42578125" style="1" bestFit="1" customWidth="1"/>
    <col min="11" max="11" width="14.28515625" style="1" customWidth="1"/>
    <col min="12" max="12" width="11.42578125" style="1" bestFit="1" customWidth="1"/>
    <col min="13" max="13" width="14.28515625" style="1" customWidth="1"/>
    <col min="14" max="16384" width="9.140625" style="1"/>
  </cols>
  <sheetData>
    <row r="1" spans="1:15" x14ac:dyDescent="0.2">
      <c r="A1" s="26" t="s">
        <v>33</v>
      </c>
    </row>
    <row r="2" spans="1:15" ht="16.5" x14ac:dyDescent="0.25">
      <c r="A2" s="9" t="s">
        <v>477</v>
      </c>
    </row>
    <row r="3" spans="1:15" ht="17.25" thickBot="1" x14ac:dyDescent="0.3">
      <c r="A3" s="9"/>
    </row>
    <row r="4" spans="1:15" ht="31.5" customHeight="1" x14ac:dyDescent="0.25">
      <c r="A4" s="25"/>
      <c r="B4" s="491">
        <v>2011</v>
      </c>
      <c r="C4" s="492"/>
      <c r="D4" s="494">
        <v>2012</v>
      </c>
      <c r="E4" s="495"/>
      <c r="F4" s="493">
        <v>2013</v>
      </c>
      <c r="G4" s="492"/>
      <c r="H4" s="489">
        <v>2014</v>
      </c>
      <c r="I4" s="492"/>
      <c r="J4" s="489">
        <v>2015</v>
      </c>
      <c r="K4" s="490"/>
      <c r="L4" s="489">
        <v>2016</v>
      </c>
      <c r="M4" s="490"/>
    </row>
    <row r="5" spans="1:15" ht="16.5" thickBot="1" x14ac:dyDescent="0.3">
      <c r="A5" s="24"/>
      <c r="B5" s="23" t="s">
        <v>148</v>
      </c>
      <c r="C5" s="20" t="s">
        <v>208</v>
      </c>
      <c r="D5" s="22" t="s">
        <v>148</v>
      </c>
      <c r="E5" s="20" t="s">
        <v>208</v>
      </c>
      <c r="F5" s="20" t="s">
        <v>148</v>
      </c>
      <c r="G5" s="20" t="s">
        <v>208</v>
      </c>
      <c r="H5" s="251" t="s">
        <v>148</v>
      </c>
      <c r="I5" s="20" t="s">
        <v>208</v>
      </c>
      <c r="J5" s="251" t="s">
        <v>148</v>
      </c>
      <c r="K5" s="351" t="s">
        <v>208</v>
      </c>
      <c r="L5" s="251" t="s">
        <v>148</v>
      </c>
      <c r="M5" s="351" t="s">
        <v>208</v>
      </c>
    </row>
    <row r="6" spans="1:15" ht="15.75" x14ac:dyDescent="0.25">
      <c r="A6" s="19" t="s">
        <v>41</v>
      </c>
      <c r="B6" s="18">
        <v>219003.2610353537</v>
      </c>
      <c r="C6" s="15">
        <v>0.05</v>
      </c>
      <c r="D6" s="17">
        <v>252379.10368111229</v>
      </c>
      <c r="E6" s="16">
        <v>6.1098753559734723E-2</v>
      </c>
      <c r="F6" s="248">
        <v>234055.07531099656</v>
      </c>
      <c r="G6" s="240">
        <v>5.5840530851451117E-2</v>
      </c>
      <c r="H6" s="252">
        <v>200581.85777571175</v>
      </c>
      <c r="I6" s="240">
        <v>4.3192147585448572E-2</v>
      </c>
      <c r="J6" s="252">
        <v>204901.60105568671</v>
      </c>
      <c r="K6" s="249">
        <v>4.3997595924794825E-2</v>
      </c>
      <c r="L6" s="252">
        <v>217829.2703354854</v>
      </c>
      <c r="M6" s="249">
        <v>4.6099073605366268E-2</v>
      </c>
      <c r="O6" s="474"/>
    </row>
    <row r="7" spans="1:15" ht="15.75" x14ac:dyDescent="0.25">
      <c r="A7" s="19" t="s">
        <v>265</v>
      </c>
      <c r="B7" s="18">
        <v>256379.60083701377</v>
      </c>
      <c r="C7" s="15">
        <v>0.06</v>
      </c>
      <c r="D7" s="17">
        <v>341774.53951174242</v>
      </c>
      <c r="E7" s="16">
        <v>8.2740599590228864E-2</v>
      </c>
      <c r="F7" s="248">
        <v>342388.32047763001</v>
      </c>
      <c r="G7" s="240">
        <v>8.1686524196936991E-2</v>
      </c>
      <c r="H7" s="252">
        <v>443481.49165903917</v>
      </c>
      <c r="I7" s="240">
        <v>9.5496762526603482E-2</v>
      </c>
      <c r="J7" s="252">
        <v>378253.53803725098</v>
      </c>
      <c r="K7" s="249">
        <v>8.1220674889524488E-2</v>
      </c>
      <c r="L7" s="252">
        <v>283228.66407483839</v>
      </c>
      <c r="M7" s="249">
        <v>5.9939506808367404E-2</v>
      </c>
      <c r="O7" s="474"/>
    </row>
    <row r="8" spans="1:15" ht="15.75" x14ac:dyDescent="0.25">
      <c r="A8" s="19" t="s">
        <v>262</v>
      </c>
      <c r="B8" s="18">
        <v>222199.65697111149</v>
      </c>
      <c r="C8" s="15">
        <v>0.05</v>
      </c>
      <c r="D8" s="17">
        <v>129030.71045535673</v>
      </c>
      <c r="E8" s="16">
        <v>3.1237196205080774E-2</v>
      </c>
      <c r="F8" s="248">
        <v>201160.84259855404</v>
      </c>
      <c r="G8" s="240">
        <v>4.7992671051046015E-2</v>
      </c>
      <c r="H8" s="252">
        <v>231852.18953300588</v>
      </c>
      <c r="I8" s="240">
        <v>4.9925721595004559E-2</v>
      </c>
      <c r="J8" s="252">
        <v>149781.64126912999</v>
      </c>
      <c r="K8" s="249">
        <v>3.2161935756279243E-2</v>
      </c>
      <c r="L8" s="252">
        <v>144976.52042311561</v>
      </c>
      <c r="M8" s="249">
        <v>3.0681291250445667E-2</v>
      </c>
      <c r="O8" s="474"/>
    </row>
    <row r="9" spans="1:15" ht="15.75" x14ac:dyDescent="0.25">
      <c r="A9" s="19" t="s">
        <v>31</v>
      </c>
      <c r="B9" s="18">
        <v>984181.12890742894</v>
      </c>
      <c r="C9" s="15">
        <v>0.24</v>
      </c>
      <c r="D9" s="17">
        <v>1156832.5106968167</v>
      </c>
      <c r="E9" s="16">
        <v>0.28005894089496941</v>
      </c>
      <c r="F9" s="248">
        <v>1123126.481376993</v>
      </c>
      <c r="G9" s="240">
        <v>0.26795393712390542</v>
      </c>
      <c r="H9" s="252">
        <v>1166907.3655671997</v>
      </c>
      <c r="I9" s="240">
        <v>0.25127514377937182</v>
      </c>
      <c r="J9" s="252">
        <v>1364114.8667945289</v>
      </c>
      <c r="K9" s="249">
        <v>0.29291022810465889</v>
      </c>
      <c r="L9" s="252">
        <v>1459759.5629052348</v>
      </c>
      <c r="M9" s="249">
        <v>0.30892801244233553</v>
      </c>
      <c r="O9" s="474"/>
    </row>
    <row r="10" spans="1:15" ht="15.75" x14ac:dyDescent="0.25">
      <c r="A10" s="19" t="s">
        <v>40</v>
      </c>
      <c r="B10" s="18">
        <v>797903.50417799002</v>
      </c>
      <c r="C10" s="15">
        <v>0.2</v>
      </c>
      <c r="D10" s="17">
        <v>780310.19260425225</v>
      </c>
      <c r="E10" s="16">
        <v>0.18890621078643743</v>
      </c>
      <c r="F10" s="248">
        <v>703896.27617523912</v>
      </c>
      <c r="G10" s="240">
        <v>0.16793458408777473</v>
      </c>
      <c r="H10" s="252">
        <v>756965.85702541412</v>
      </c>
      <c r="I10" s="240">
        <v>0.16300068897729719</v>
      </c>
      <c r="J10" s="252">
        <v>916062.55903206964</v>
      </c>
      <c r="K10" s="249">
        <v>0.19670197844463316</v>
      </c>
      <c r="L10" s="252">
        <v>809850.99013993831</v>
      </c>
      <c r="M10" s="249">
        <v>0.17138826359901727</v>
      </c>
      <c r="O10" s="474"/>
    </row>
    <row r="11" spans="1:15" ht="15.75" x14ac:dyDescent="0.25">
      <c r="A11" s="19" t="s">
        <v>263</v>
      </c>
      <c r="B11" s="18">
        <v>168063.72424163128</v>
      </c>
      <c r="C11" s="15">
        <v>0.04</v>
      </c>
      <c r="D11" s="17">
        <v>164801.98201392163</v>
      </c>
      <c r="E11" s="16">
        <v>3.9897105340175584E-2</v>
      </c>
      <c r="F11" s="248">
        <v>254121.05219277373</v>
      </c>
      <c r="G11" s="240">
        <v>6.0627843408730828E-2</v>
      </c>
      <c r="H11" s="252">
        <v>231027.2492179712</v>
      </c>
      <c r="I11" s="240">
        <v>4.974808367584635E-2</v>
      </c>
      <c r="J11" s="252">
        <v>223718.48865369236</v>
      </c>
      <c r="K11" s="249">
        <v>4.8038061264420631E-2</v>
      </c>
      <c r="L11" s="252">
        <v>282939.47449601738</v>
      </c>
      <c r="M11" s="249">
        <v>5.9878305796862194E-2</v>
      </c>
      <c r="O11" s="474"/>
    </row>
    <row r="12" spans="1:15" ht="15.75" x14ac:dyDescent="0.25">
      <c r="A12" s="19" t="s">
        <v>39</v>
      </c>
      <c r="B12" s="18">
        <v>366799.38565135776</v>
      </c>
      <c r="C12" s="15">
        <v>0.09</v>
      </c>
      <c r="D12" s="17">
        <v>297148.61588540836</v>
      </c>
      <c r="E12" s="16">
        <v>7.1937057338703772E-2</v>
      </c>
      <c r="F12" s="248">
        <v>364245.45613283449</v>
      </c>
      <c r="G12" s="240">
        <v>8.690116889651063E-2</v>
      </c>
      <c r="H12" s="252">
        <v>388234.95469320437</v>
      </c>
      <c r="I12" s="240">
        <v>8.3600289911011719E-2</v>
      </c>
      <c r="J12" s="252">
        <v>342740.76957015699</v>
      </c>
      <c r="K12" s="249">
        <v>7.359517841152792E-2</v>
      </c>
      <c r="L12" s="252">
        <v>305020.90157848771</v>
      </c>
      <c r="M12" s="249">
        <v>6.4551384537926595E-2</v>
      </c>
      <c r="O12" s="474"/>
    </row>
    <row r="13" spans="1:15" ht="15.75" x14ac:dyDescent="0.25">
      <c r="A13" s="19" t="s">
        <v>38</v>
      </c>
      <c r="B13" s="18">
        <v>145320.95149741916</v>
      </c>
      <c r="C13" s="15">
        <v>0.04</v>
      </c>
      <c r="D13" s="17">
        <v>123936.75378697444</v>
      </c>
      <c r="E13" s="16">
        <v>3.000399425378646E-2</v>
      </c>
      <c r="F13" s="248">
        <v>123668.60140840535</v>
      </c>
      <c r="G13" s="240">
        <v>2.9504681080408171E-2</v>
      </c>
      <c r="H13" s="252">
        <v>117660.72527235621</v>
      </c>
      <c r="I13" s="240">
        <v>2.5336386188312115E-2</v>
      </c>
      <c r="J13" s="252">
        <v>131120.80462409437</v>
      </c>
      <c r="K13" s="249">
        <v>2.815497853341329E-2</v>
      </c>
      <c r="L13" s="252">
        <v>169913.006168828</v>
      </c>
      <c r="M13" s="249">
        <v>3.5958584288614155E-2</v>
      </c>
      <c r="O13" s="474"/>
    </row>
    <row r="14" spans="1:15" ht="15.75" x14ac:dyDescent="0.25">
      <c r="A14" s="19" t="s">
        <v>37</v>
      </c>
      <c r="B14" s="18">
        <v>250137.87453260584</v>
      </c>
      <c r="C14" s="15">
        <v>0.06</v>
      </c>
      <c r="D14" s="17">
        <v>257449.68043620433</v>
      </c>
      <c r="E14" s="16">
        <v>6.2326295440367344E-2</v>
      </c>
      <c r="F14" s="248">
        <v>251140.38327898871</v>
      </c>
      <c r="G14" s="240">
        <v>5.9916719609270315E-2</v>
      </c>
      <c r="H14" s="252">
        <v>322198.06314375327</v>
      </c>
      <c r="I14" s="240">
        <v>6.9380284186079541E-2</v>
      </c>
      <c r="J14" s="252">
        <v>383861.28424637258</v>
      </c>
      <c r="K14" s="249">
        <v>8.2424800921173602E-2</v>
      </c>
      <c r="L14" s="252">
        <v>301768.46029416809</v>
      </c>
      <c r="M14" s="249">
        <v>6.3863072402775695E-2</v>
      </c>
      <c r="O14" s="474"/>
    </row>
    <row r="15" spans="1:15" ht="15.75" x14ac:dyDescent="0.25">
      <c r="A15" s="19" t="s">
        <v>27</v>
      </c>
      <c r="B15" s="18">
        <v>115795.8875480908</v>
      </c>
      <c r="C15" s="15">
        <v>0.03</v>
      </c>
      <c r="D15" s="17">
        <v>169591.79528742537</v>
      </c>
      <c r="E15" s="16">
        <v>4.1056676859871299E-2</v>
      </c>
      <c r="F15" s="248">
        <v>141121.61636692562</v>
      </c>
      <c r="G15" s="240">
        <v>3.3668596855133952E-2</v>
      </c>
      <c r="H15" s="252">
        <v>213794.84244914292</v>
      </c>
      <c r="I15" s="240">
        <v>4.6037355972626121E-2</v>
      </c>
      <c r="J15" s="252">
        <v>156251.86095990089</v>
      </c>
      <c r="K15" s="249">
        <v>3.3551256825673045E-2</v>
      </c>
      <c r="L15" s="252">
        <v>178554.99863454333</v>
      </c>
      <c r="M15" s="249">
        <v>3.778748380317639E-2</v>
      </c>
      <c r="O15" s="474"/>
    </row>
    <row r="16" spans="1:15" ht="15.75" x14ac:dyDescent="0.25">
      <c r="A16" s="19" t="s">
        <v>36</v>
      </c>
      <c r="B16" s="18">
        <v>540609.39985086373</v>
      </c>
      <c r="C16" s="15">
        <v>0.13</v>
      </c>
      <c r="D16" s="17">
        <v>457419.27637655329</v>
      </c>
      <c r="E16" s="16">
        <v>0.11073716973064433</v>
      </c>
      <c r="F16" s="248">
        <v>452566.76595546532</v>
      </c>
      <c r="G16" s="240">
        <v>0.10797274283883171</v>
      </c>
      <c r="H16" s="252">
        <v>571238.08743213187</v>
      </c>
      <c r="I16" s="240">
        <v>0.12300713560239865</v>
      </c>
      <c r="J16" s="252">
        <v>406301.61066669191</v>
      </c>
      <c r="K16" s="249">
        <v>8.7243310923901099E-2</v>
      </c>
      <c r="L16" s="252">
        <v>571399.96817597956</v>
      </c>
      <c r="M16" s="249">
        <v>0.12092502146511278</v>
      </c>
      <c r="O16" s="474"/>
    </row>
    <row r="17" spans="1:15" ht="16.5" thickBot="1" x14ac:dyDescent="0.3">
      <c r="A17" s="14" t="s">
        <v>25</v>
      </c>
      <c r="B17" s="466">
        <v>4066394.3752508666</v>
      </c>
      <c r="C17" s="50">
        <v>1</v>
      </c>
      <c r="D17" s="467">
        <v>4130675.1607357678</v>
      </c>
      <c r="E17" s="468">
        <v>1</v>
      </c>
      <c r="F17" s="464">
        <v>4191490.8712748066</v>
      </c>
      <c r="G17" s="469">
        <v>1</v>
      </c>
      <c r="H17" s="470">
        <v>4643942.6837689299</v>
      </c>
      <c r="I17" s="471">
        <v>1</v>
      </c>
      <c r="J17" s="470">
        <v>4657109.0249095745</v>
      </c>
      <c r="K17" s="472">
        <v>1</v>
      </c>
      <c r="L17" s="470">
        <v>4725241.8172266372</v>
      </c>
      <c r="M17" s="472">
        <v>1</v>
      </c>
      <c r="O17" s="474"/>
    </row>
    <row r="18" spans="1:15" ht="16.5" x14ac:dyDescent="0.25">
      <c r="A18" s="9"/>
      <c r="F18" s="250"/>
      <c r="G18" s="250"/>
      <c r="H18" s="250"/>
      <c r="I18" s="250"/>
    </row>
    <row r="19" spans="1:15" x14ac:dyDescent="0.2">
      <c r="A19" s="8" t="s">
        <v>24</v>
      </c>
      <c r="H19" s="39"/>
      <c r="I19" s="39"/>
    </row>
    <row r="20" spans="1:15" ht="15" customHeight="1" x14ac:dyDescent="0.2">
      <c r="A20" s="488" t="s">
        <v>23</v>
      </c>
      <c r="B20" s="488"/>
      <c r="C20" s="488"/>
      <c r="D20" s="488"/>
      <c r="E20" s="7"/>
      <c r="F20" s="7"/>
      <c r="G20" s="7"/>
      <c r="H20" s="39"/>
      <c r="I20" s="39"/>
    </row>
    <row r="21" spans="1:15" x14ac:dyDescent="0.2">
      <c r="A21" s="488"/>
      <c r="B21" s="488"/>
      <c r="C21" s="488"/>
      <c r="D21" s="488"/>
      <c r="E21" s="7"/>
      <c r="F21" s="7"/>
      <c r="G21" s="7"/>
      <c r="H21" s="39"/>
      <c r="I21" s="39"/>
    </row>
    <row r="22" spans="1:15" x14ac:dyDescent="0.2">
      <c r="A22" s="488"/>
      <c r="B22" s="488"/>
      <c r="C22" s="488"/>
      <c r="D22" s="488"/>
      <c r="E22" s="7"/>
      <c r="F22" s="475"/>
      <c r="G22" s="477"/>
      <c r="H22" s="39"/>
      <c r="I22" s="39"/>
    </row>
    <row r="23" spans="1:15" ht="15" customHeight="1" x14ac:dyDescent="0.2">
      <c r="A23" s="488" t="s">
        <v>22</v>
      </c>
      <c r="B23" s="488"/>
      <c r="C23" s="488"/>
      <c r="D23" s="488"/>
      <c r="E23" s="6"/>
      <c r="F23" s="476"/>
      <c r="G23" s="7"/>
      <c r="H23" s="39"/>
      <c r="I23" s="39"/>
    </row>
    <row r="24" spans="1:15" x14ac:dyDescent="0.2">
      <c r="A24" s="488"/>
      <c r="B24" s="488"/>
      <c r="C24" s="488"/>
      <c r="D24" s="488"/>
      <c r="E24" s="6"/>
      <c r="F24" s="6"/>
      <c r="G24" s="7"/>
      <c r="H24" s="39"/>
      <c r="I24" s="39"/>
    </row>
    <row r="25" spans="1:15" x14ac:dyDescent="0.2">
      <c r="A25" s="488"/>
      <c r="B25" s="488"/>
      <c r="C25" s="488"/>
      <c r="D25" s="488"/>
      <c r="E25" s="6"/>
      <c r="F25" s="6"/>
      <c r="G25" s="7"/>
      <c r="H25" s="39"/>
      <c r="I25" s="39"/>
    </row>
    <row r="26" spans="1:15" x14ac:dyDescent="0.2">
      <c r="A26" s="488"/>
      <c r="B26" s="488"/>
      <c r="C26" s="488"/>
      <c r="D26" s="488"/>
      <c r="E26" s="6"/>
      <c r="F26" s="6"/>
      <c r="G26" s="7"/>
      <c r="H26" s="39"/>
      <c r="I26" s="39"/>
    </row>
    <row r="27" spans="1:15" x14ac:dyDescent="0.2">
      <c r="A27" s="488"/>
      <c r="B27" s="488"/>
      <c r="C27" s="488"/>
      <c r="D27" s="488"/>
      <c r="E27" s="5"/>
      <c r="F27" s="5"/>
      <c r="G27" s="7"/>
      <c r="H27" s="39"/>
      <c r="I27" s="39"/>
    </row>
    <row r="28" spans="1:15" x14ac:dyDescent="0.2">
      <c r="A28" s="200" t="s">
        <v>182</v>
      </c>
      <c r="B28" s="200"/>
      <c r="C28" s="200"/>
      <c r="D28" s="200"/>
      <c r="E28" s="5"/>
      <c r="F28" s="5"/>
      <c r="G28" s="7"/>
      <c r="H28" s="39"/>
      <c r="I28" s="39"/>
    </row>
    <row r="29" spans="1:15" x14ac:dyDescent="0.2">
      <c r="A29" s="3"/>
      <c r="B29" s="3"/>
      <c r="C29" s="3"/>
      <c r="D29" s="3"/>
      <c r="E29" s="3"/>
      <c r="F29" s="3"/>
      <c r="G29" s="7"/>
      <c r="H29" s="39"/>
      <c r="I29" s="39"/>
    </row>
    <row r="30" spans="1:15" x14ac:dyDescent="0.2">
      <c r="A30" s="4" t="s">
        <v>449</v>
      </c>
      <c r="B30" s="3"/>
      <c r="C30" s="3"/>
      <c r="D30" s="3"/>
      <c r="E30" s="3"/>
      <c r="F30" s="3"/>
      <c r="G30" s="7"/>
      <c r="H30" s="39"/>
      <c r="I30" s="39"/>
    </row>
    <row r="31" spans="1:15" x14ac:dyDescent="0.2">
      <c r="G31" s="7"/>
      <c r="H31" s="39"/>
    </row>
  </sheetData>
  <mergeCells count="8">
    <mergeCell ref="L4:M4"/>
    <mergeCell ref="A23:D27"/>
    <mergeCell ref="A20:D22"/>
    <mergeCell ref="J4:K4"/>
    <mergeCell ref="B4:C4"/>
    <mergeCell ref="F4:G4"/>
    <mergeCell ref="H4:I4"/>
    <mergeCell ref="D4:E4"/>
  </mergeCells>
  <hyperlinks>
    <hyperlink ref="A1" location="Contents!A1" display="Contents "/>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K18" sqref="K18"/>
    </sheetView>
  </sheetViews>
  <sheetFormatPr defaultRowHeight="15" x14ac:dyDescent="0.2"/>
  <cols>
    <col min="1" max="1" width="44.140625" style="3" customWidth="1"/>
    <col min="2" max="2" width="12.7109375" style="3" bestFit="1" customWidth="1"/>
    <col min="3" max="3" width="11.85546875" style="3" customWidth="1"/>
    <col min="4" max="4" width="12.7109375" style="3" bestFit="1" customWidth="1"/>
    <col min="5" max="5" width="13.42578125" style="3" customWidth="1"/>
    <col min="6" max="6" width="12.7109375" style="3" bestFit="1" customWidth="1"/>
    <col min="7" max="13" width="12.42578125" style="3" customWidth="1"/>
    <col min="14" max="16384" width="9.140625" style="3"/>
  </cols>
  <sheetData>
    <row r="1" spans="1:13" x14ac:dyDescent="0.2">
      <c r="A1" s="26" t="s">
        <v>33</v>
      </c>
    </row>
    <row r="2" spans="1:13" ht="15.75" x14ac:dyDescent="0.25">
      <c r="A2" s="2" t="s">
        <v>478</v>
      </c>
    </row>
    <row r="3" spans="1:13" ht="16.5" thickBot="1" x14ac:dyDescent="0.3">
      <c r="A3" s="2"/>
    </row>
    <row r="4" spans="1:13" ht="31.5" customHeight="1" x14ac:dyDescent="0.25">
      <c r="A4" s="25"/>
      <c r="B4" s="491">
        <v>2011</v>
      </c>
      <c r="C4" s="492"/>
      <c r="D4" s="494">
        <v>2012</v>
      </c>
      <c r="E4" s="495"/>
      <c r="F4" s="493">
        <v>2013</v>
      </c>
      <c r="G4" s="492"/>
      <c r="H4" s="489">
        <v>2014</v>
      </c>
      <c r="I4" s="492"/>
      <c r="J4" s="489">
        <v>2015</v>
      </c>
      <c r="K4" s="490"/>
      <c r="L4" s="489">
        <v>2016</v>
      </c>
      <c r="M4" s="490"/>
    </row>
    <row r="5" spans="1:13" ht="16.5" thickBot="1" x14ac:dyDescent="0.3">
      <c r="A5" s="24"/>
      <c r="B5" s="23" t="s">
        <v>148</v>
      </c>
      <c r="C5" s="20" t="s">
        <v>208</v>
      </c>
      <c r="D5" s="22" t="s">
        <v>148</v>
      </c>
      <c r="E5" s="20" t="s">
        <v>208</v>
      </c>
      <c r="F5" s="20" t="s">
        <v>148</v>
      </c>
      <c r="G5" s="20" t="s">
        <v>208</v>
      </c>
      <c r="H5" s="251" t="s">
        <v>148</v>
      </c>
      <c r="I5" s="20" t="s">
        <v>208</v>
      </c>
      <c r="J5" s="251" t="s">
        <v>148</v>
      </c>
      <c r="K5" s="351" t="s">
        <v>208</v>
      </c>
      <c r="L5" s="251" t="s">
        <v>148</v>
      </c>
      <c r="M5" s="351" t="s">
        <v>208</v>
      </c>
    </row>
    <row r="6" spans="1:13" ht="15.75" x14ac:dyDescent="0.25">
      <c r="A6" s="19" t="s">
        <v>41</v>
      </c>
      <c r="B6" s="18">
        <v>730059.37284742983</v>
      </c>
      <c r="C6" s="15">
        <v>0.05</v>
      </c>
      <c r="D6" s="17">
        <v>745133.91852736007</v>
      </c>
      <c r="E6" s="16">
        <v>5.3770142838246528E-2</v>
      </c>
      <c r="F6" s="243">
        <v>907684.36963112967</v>
      </c>
      <c r="G6" s="253">
        <v>6.3060634785198938E-2</v>
      </c>
      <c r="H6" s="254">
        <v>730015.26071212557</v>
      </c>
      <c r="I6" s="352">
        <v>4.8401891352754092E-2</v>
      </c>
      <c r="J6" s="254">
        <v>673875.85477823578</v>
      </c>
      <c r="K6" s="255">
        <v>4.3558005555301663E-2</v>
      </c>
      <c r="L6" s="254">
        <v>672928.53085801948</v>
      </c>
      <c r="M6" s="255">
        <v>4.4330473122780996E-2</v>
      </c>
    </row>
    <row r="7" spans="1:13" ht="15.75" x14ac:dyDescent="0.25">
      <c r="A7" s="19" t="s">
        <v>265</v>
      </c>
      <c r="B7" s="18">
        <v>1220123.8505430615</v>
      </c>
      <c r="C7" s="15">
        <v>0.08</v>
      </c>
      <c r="D7" s="17">
        <v>1277106.8191231471</v>
      </c>
      <c r="E7" s="16">
        <v>9.2158220658732276E-2</v>
      </c>
      <c r="F7" s="243">
        <v>1232881.6869559106</v>
      </c>
      <c r="G7" s="253">
        <v>8.5653454433815654E-2</v>
      </c>
      <c r="H7" s="252">
        <v>1575269.5548194801</v>
      </c>
      <c r="I7" s="240">
        <v>0.10444442732511679</v>
      </c>
      <c r="J7" s="252">
        <v>1401778.5658453773</v>
      </c>
      <c r="K7" s="249">
        <v>9.0608200494866217E-2</v>
      </c>
      <c r="L7" s="252">
        <v>1087259.8424304677</v>
      </c>
      <c r="M7" s="249">
        <v>7.1625352488602329E-2</v>
      </c>
    </row>
    <row r="8" spans="1:13" ht="15.75" x14ac:dyDescent="0.25">
      <c r="A8" s="19" t="s">
        <v>262</v>
      </c>
      <c r="B8" s="18">
        <v>769030.85743643111</v>
      </c>
      <c r="C8" s="15">
        <v>0.05</v>
      </c>
      <c r="D8" s="17">
        <v>496879.66899628018</v>
      </c>
      <c r="E8" s="16">
        <v>3.5855689978726457E-2</v>
      </c>
      <c r="F8" s="243">
        <v>817881.01419051713</v>
      </c>
      <c r="G8" s="253">
        <v>5.6821619562068833E-2</v>
      </c>
      <c r="H8" s="252">
        <v>769692.30665195978</v>
      </c>
      <c r="I8" s="240">
        <v>5.1032581654905727E-2</v>
      </c>
      <c r="J8" s="252">
        <v>563238.47742568119</v>
      </c>
      <c r="K8" s="249">
        <v>3.6406623793845766E-2</v>
      </c>
      <c r="L8" s="252">
        <v>726351.30556252226</v>
      </c>
      <c r="M8" s="249">
        <v>4.7849802099905345E-2</v>
      </c>
    </row>
    <row r="9" spans="1:13" ht="15.75" x14ac:dyDescent="0.25">
      <c r="A9" s="19" t="s">
        <v>31</v>
      </c>
      <c r="B9" s="18">
        <v>3708940.4201430301</v>
      </c>
      <c r="C9" s="15">
        <v>0.25</v>
      </c>
      <c r="D9" s="17">
        <v>3975947.9923405726</v>
      </c>
      <c r="E9" s="16">
        <v>0.2869112332023605</v>
      </c>
      <c r="F9" s="243">
        <v>3646239.2395121986</v>
      </c>
      <c r="G9" s="253">
        <v>0.25331951140216541</v>
      </c>
      <c r="H9" s="252">
        <v>3685718.5374985361</v>
      </c>
      <c r="I9" s="240">
        <v>0.24437262864177914</v>
      </c>
      <c r="J9" s="252">
        <v>4241808.2059780089</v>
      </c>
      <c r="K9" s="249">
        <v>0.27418211246241797</v>
      </c>
      <c r="L9" s="252">
        <v>4433128.3607334355</v>
      </c>
      <c r="M9" s="249">
        <v>0.29204093545380655</v>
      </c>
    </row>
    <row r="10" spans="1:13" ht="15.75" x14ac:dyDescent="0.25">
      <c r="A10" s="19" t="s">
        <v>40</v>
      </c>
      <c r="B10" s="18">
        <v>2681215.1829402209</v>
      </c>
      <c r="C10" s="15">
        <v>0.18</v>
      </c>
      <c r="D10" s="17">
        <v>2575883.009464982</v>
      </c>
      <c r="E10" s="16">
        <v>0.18588014034749475</v>
      </c>
      <c r="F10" s="243">
        <v>2324226.1519752201</v>
      </c>
      <c r="G10" s="253">
        <v>0.1614737252636404</v>
      </c>
      <c r="H10" s="252">
        <v>2708971.7538237618</v>
      </c>
      <c r="I10" s="240">
        <v>0.17961180205787927</v>
      </c>
      <c r="J10" s="252">
        <v>3156874.2974589039</v>
      </c>
      <c r="K10" s="249">
        <v>0.20405412541655149</v>
      </c>
      <c r="L10" s="252">
        <v>2471696.8978620293</v>
      </c>
      <c r="M10" s="249">
        <v>0.16282783070384071</v>
      </c>
    </row>
    <row r="11" spans="1:13" ht="15.75" x14ac:dyDescent="0.25">
      <c r="A11" s="19" t="s">
        <v>263</v>
      </c>
      <c r="B11" s="18">
        <v>767879.78891537199</v>
      </c>
      <c r="C11" s="15">
        <v>0.05</v>
      </c>
      <c r="D11" s="17">
        <v>706127.93059975014</v>
      </c>
      <c r="E11" s="16">
        <v>5.0955403782266359E-2</v>
      </c>
      <c r="F11" s="243">
        <v>932152.84822711791</v>
      </c>
      <c r="G11" s="253">
        <v>6.4760562473849273E-2</v>
      </c>
      <c r="H11" s="252">
        <v>810808.65307711251</v>
      </c>
      <c r="I11" s="240">
        <v>5.3758701284995519E-2</v>
      </c>
      <c r="J11" s="252">
        <v>890526.76799279253</v>
      </c>
      <c r="K11" s="249">
        <v>5.7561893088067473E-2</v>
      </c>
      <c r="L11" s="252">
        <v>909898.12631203281</v>
      </c>
      <c r="M11" s="249">
        <v>5.9941305180675801E-2</v>
      </c>
    </row>
    <row r="12" spans="1:13" ht="15.75" x14ac:dyDescent="0.25">
      <c r="A12" s="19" t="s">
        <v>39</v>
      </c>
      <c r="B12" s="18">
        <v>965257.21509373095</v>
      </c>
      <c r="C12" s="15">
        <v>7.0000000000000007E-2</v>
      </c>
      <c r="D12" s="17">
        <v>851089.25203563133</v>
      </c>
      <c r="E12" s="16">
        <v>6.1416061612785039E-2</v>
      </c>
      <c r="F12" s="243">
        <v>1203004.394554473</v>
      </c>
      <c r="G12" s="253">
        <v>8.3577753796529902E-2</v>
      </c>
      <c r="H12" s="252">
        <v>1069680.1381397387</v>
      </c>
      <c r="I12" s="240">
        <v>7.0922547260084484E-2</v>
      </c>
      <c r="J12" s="252">
        <v>1141672.8561373265</v>
      </c>
      <c r="K12" s="249">
        <v>7.3795480662134691E-2</v>
      </c>
      <c r="L12" s="252">
        <v>954640.34251511272</v>
      </c>
      <c r="M12" s="249">
        <v>6.2888785517577692E-2</v>
      </c>
    </row>
    <row r="13" spans="1:13" ht="15.75" x14ac:dyDescent="0.25">
      <c r="A13" s="19" t="s">
        <v>38</v>
      </c>
      <c r="B13" s="18">
        <v>505588.09398400341</v>
      </c>
      <c r="C13" s="15">
        <v>0.03</v>
      </c>
      <c r="D13" s="17">
        <v>583312.75895131472</v>
      </c>
      <c r="E13" s="16">
        <v>4.2092850141852982E-2</v>
      </c>
      <c r="F13" s="243">
        <v>520669.23277070659</v>
      </c>
      <c r="G13" s="253">
        <v>3.6173072303741928E-2</v>
      </c>
      <c r="H13" s="252">
        <v>471285.95523220109</v>
      </c>
      <c r="I13" s="240">
        <v>3.1247472250067486E-2</v>
      </c>
      <c r="J13" s="252">
        <v>715669.56825670833</v>
      </c>
      <c r="K13" s="249">
        <v>4.6259468726839517E-2</v>
      </c>
      <c r="L13" s="252">
        <v>592197.68132226903</v>
      </c>
      <c r="M13" s="249">
        <v>3.9012171711246768E-2</v>
      </c>
    </row>
    <row r="14" spans="1:13" ht="15.75" x14ac:dyDescent="0.25">
      <c r="A14" s="19" t="s">
        <v>37</v>
      </c>
      <c r="B14" s="18">
        <v>782769.63680357614</v>
      </c>
      <c r="C14" s="15">
        <v>0.05</v>
      </c>
      <c r="D14" s="17">
        <v>658168.13111738721</v>
      </c>
      <c r="E14" s="16">
        <v>4.7494542312214207E-2</v>
      </c>
      <c r="F14" s="243">
        <v>835646.22515081707</v>
      </c>
      <c r="G14" s="253">
        <v>5.8055843172975297E-2</v>
      </c>
      <c r="H14" s="252">
        <v>1147683.0583493765</v>
      </c>
      <c r="I14" s="240">
        <v>7.6094341703808119E-2</v>
      </c>
      <c r="J14" s="252">
        <v>1010302.0326178803</v>
      </c>
      <c r="K14" s="249">
        <v>6.5303929851863091E-2</v>
      </c>
      <c r="L14" s="252">
        <v>1056019.5753243424</v>
      </c>
      <c r="M14" s="249">
        <v>6.9567339255710001E-2</v>
      </c>
    </row>
    <row r="15" spans="1:13" ht="15.75" x14ac:dyDescent="0.25">
      <c r="A15" s="19" t="s">
        <v>27</v>
      </c>
      <c r="B15" s="18">
        <v>516777.49408569629</v>
      </c>
      <c r="C15" s="15">
        <v>0.04</v>
      </c>
      <c r="D15" s="17">
        <v>551659.30991492048</v>
      </c>
      <c r="E15" s="16">
        <v>3.980868291541155E-2</v>
      </c>
      <c r="F15" s="243">
        <v>524318.19643801753</v>
      </c>
      <c r="G15" s="253">
        <v>3.6426581092553909E-2</v>
      </c>
      <c r="H15" s="252">
        <v>622592.03292382753</v>
      </c>
      <c r="I15" s="240">
        <v>4.1279454768210246E-2</v>
      </c>
      <c r="J15" s="252">
        <v>614959.534536917</v>
      </c>
      <c r="K15" s="249">
        <v>3.9749770869086612E-2</v>
      </c>
      <c r="L15" s="252">
        <v>713624.40457633836</v>
      </c>
      <c r="M15" s="249">
        <v>4.7011392794559133E-2</v>
      </c>
    </row>
    <row r="16" spans="1:13" ht="15.75" x14ac:dyDescent="0.25">
      <c r="A16" s="19" t="s">
        <v>36</v>
      </c>
      <c r="B16" s="18">
        <v>2042357.2862135358</v>
      </c>
      <c r="C16" s="15">
        <v>0.14000000000000001</v>
      </c>
      <c r="D16" s="17">
        <v>1436454.6292138014</v>
      </c>
      <c r="E16" s="16">
        <v>0.10365703220990938</v>
      </c>
      <c r="F16" s="243">
        <v>1449131.6015475939</v>
      </c>
      <c r="G16" s="253">
        <v>0.10067724171346049</v>
      </c>
      <c r="H16" s="252">
        <v>1490653.2989588082</v>
      </c>
      <c r="I16" s="240">
        <v>9.8834151700399206E-2</v>
      </c>
      <c r="J16" s="252">
        <v>1060063.1312593604</v>
      </c>
      <c r="K16" s="249">
        <v>6.8520389079025634E-2</v>
      </c>
      <c r="L16" s="252">
        <v>1562073.3159938618</v>
      </c>
      <c r="M16" s="249">
        <v>0.1029046116712946</v>
      </c>
    </row>
    <row r="17" spans="1:13" ht="16.5" thickBot="1" x14ac:dyDescent="0.3">
      <c r="A17" s="14" t="s">
        <v>25</v>
      </c>
      <c r="B17" s="466">
        <v>14689999.199006088</v>
      </c>
      <c r="C17" s="50">
        <v>1</v>
      </c>
      <c r="D17" s="467">
        <v>13857763.420285147</v>
      </c>
      <c r="E17" s="468">
        <v>1</v>
      </c>
      <c r="F17" s="473">
        <v>14393834.960953701</v>
      </c>
      <c r="G17" s="469">
        <v>1</v>
      </c>
      <c r="H17" s="470">
        <v>15082370.550186926</v>
      </c>
      <c r="I17" s="471">
        <v>1</v>
      </c>
      <c r="J17" s="470">
        <v>15470769.29228719</v>
      </c>
      <c r="K17" s="472">
        <v>1</v>
      </c>
      <c r="L17" s="470">
        <v>15179818.383490432</v>
      </c>
      <c r="M17" s="472">
        <v>1</v>
      </c>
    </row>
    <row r="19" spans="1:13" x14ac:dyDescent="0.2">
      <c r="A19" s="8" t="s">
        <v>24</v>
      </c>
    </row>
    <row r="20" spans="1:13" x14ac:dyDescent="0.2">
      <c r="A20" s="488" t="s">
        <v>23</v>
      </c>
      <c r="B20" s="488"/>
      <c r="C20" s="488"/>
      <c r="D20" s="488"/>
      <c r="E20" s="488"/>
      <c r="F20" s="488"/>
    </row>
    <row r="21" spans="1:13" x14ac:dyDescent="0.2">
      <c r="A21" s="488"/>
      <c r="B21" s="488"/>
      <c r="C21" s="488"/>
      <c r="D21" s="488"/>
      <c r="E21" s="488"/>
      <c r="F21" s="488"/>
    </row>
    <row r="22" spans="1:13" x14ac:dyDescent="0.2">
      <c r="A22" s="488"/>
      <c r="B22" s="488"/>
      <c r="C22" s="488"/>
      <c r="D22" s="488"/>
      <c r="E22" s="488"/>
      <c r="F22" s="488"/>
    </row>
    <row r="23" spans="1:13" x14ac:dyDescent="0.2">
      <c r="A23" s="488" t="s">
        <v>22</v>
      </c>
      <c r="B23" s="488"/>
      <c r="C23" s="488"/>
      <c r="D23" s="488"/>
      <c r="E23" s="488"/>
      <c r="F23" s="488"/>
    </row>
    <row r="24" spans="1:13" x14ac:dyDescent="0.2">
      <c r="A24" s="488"/>
      <c r="B24" s="488"/>
      <c r="C24" s="488"/>
      <c r="D24" s="488"/>
      <c r="E24" s="488"/>
      <c r="F24" s="488"/>
    </row>
    <row r="25" spans="1:13" x14ac:dyDescent="0.2">
      <c r="A25" s="488"/>
      <c r="B25" s="488"/>
      <c r="C25" s="488"/>
      <c r="D25" s="488"/>
      <c r="E25" s="488"/>
      <c r="F25" s="488"/>
    </row>
    <row r="26" spans="1:13" x14ac:dyDescent="0.2">
      <c r="A26" s="488"/>
      <c r="B26" s="488"/>
      <c r="C26" s="488"/>
      <c r="D26" s="488"/>
      <c r="E26" s="488"/>
      <c r="F26" s="488"/>
    </row>
    <row r="27" spans="1:13" s="1" customFormat="1" x14ac:dyDescent="0.2">
      <c r="A27" s="200" t="s">
        <v>182</v>
      </c>
      <c r="B27" s="200"/>
      <c r="C27" s="200"/>
      <c r="D27" s="200"/>
      <c r="E27" s="5"/>
      <c r="F27" s="5"/>
    </row>
    <row r="28" spans="1:13" x14ac:dyDescent="0.2">
      <c r="A28" s="5"/>
      <c r="B28" s="5"/>
      <c r="C28" s="5"/>
      <c r="D28" s="5"/>
      <c r="E28" s="5"/>
      <c r="F28" s="5"/>
    </row>
    <row r="30" spans="1:13" x14ac:dyDescent="0.2">
      <c r="A30" s="4" t="s">
        <v>449</v>
      </c>
    </row>
  </sheetData>
  <mergeCells count="8">
    <mergeCell ref="L4:M4"/>
    <mergeCell ref="J4:K4"/>
    <mergeCell ref="A23:F26"/>
    <mergeCell ref="B4:C4"/>
    <mergeCell ref="F4:G4"/>
    <mergeCell ref="H4:I4"/>
    <mergeCell ref="A20:F22"/>
    <mergeCell ref="D4:E4"/>
  </mergeCells>
  <hyperlinks>
    <hyperlink ref="A1" location="Contents!A1" display="Contents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A18" sqref="A18"/>
    </sheetView>
  </sheetViews>
  <sheetFormatPr defaultRowHeight="15" x14ac:dyDescent="0.2"/>
  <cols>
    <col min="1" max="1" width="47.28515625" style="3" customWidth="1"/>
    <col min="2" max="2" width="14" style="3" bestFit="1" customWidth="1"/>
    <col min="3" max="3" width="10.28515625" style="3" customWidth="1"/>
    <col min="4" max="4" width="14" style="3" bestFit="1" customWidth="1"/>
    <col min="5" max="5" width="10.28515625" style="3" customWidth="1"/>
    <col min="6" max="6" width="14.140625" style="3" bestFit="1" customWidth="1"/>
    <col min="7" max="7" width="10.28515625" style="3" customWidth="1"/>
    <col min="8" max="8" width="14.5703125" style="3" customWidth="1"/>
    <col min="9" max="9" width="10.28515625" style="3" customWidth="1"/>
    <col min="10" max="10" width="14.5703125" style="3" customWidth="1"/>
    <col min="11" max="11" width="10.28515625" style="3" customWidth="1"/>
    <col min="12" max="12" width="14.5703125" style="3" customWidth="1"/>
    <col min="13" max="13" width="10.28515625" style="3" customWidth="1"/>
    <col min="14" max="16384" width="9.140625" style="3"/>
  </cols>
  <sheetData>
    <row r="1" spans="1:13" x14ac:dyDescent="0.2">
      <c r="A1" s="26" t="s">
        <v>33</v>
      </c>
    </row>
    <row r="2" spans="1:13" ht="15.75" x14ac:dyDescent="0.25">
      <c r="A2" s="2" t="s">
        <v>479</v>
      </c>
    </row>
    <row r="3" spans="1:13" ht="16.5" thickBot="1" x14ac:dyDescent="0.3">
      <c r="A3" s="2"/>
    </row>
    <row r="4" spans="1:13" ht="31.5" customHeight="1" x14ac:dyDescent="0.25">
      <c r="A4" s="25"/>
      <c r="B4" s="491">
        <v>2011</v>
      </c>
      <c r="C4" s="492"/>
      <c r="D4" s="494">
        <v>2012</v>
      </c>
      <c r="E4" s="495"/>
      <c r="F4" s="493">
        <v>2013</v>
      </c>
      <c r="G4" s="492"/>
      <c r="H4" s="489">
        <v>2014</v>
      </c>
      <c r="I4" s="492"/>
      <c r="J4" s="489">
        <v>2015</v>
      </c>
      <c r="K4" s="490"/>
      <c r="L4" s="489">
        <v>2016</v>
      </c>
      <c r="M4" s="490"/>
    </row>
    <row r="5" spans="1:13" ht="16.5" thickBot="1" x14ac:dyDescent="0.3">
      <c r="A5" s="24"/>
      <c r="B5" s="23" t="s">
        <v>144</v>
      </c>
      <c r="C5" s="20" t="s">
        <v>208</v>
      </c>
      <c r="D5" s="23" t="s">
        <v>144</v>
      </c>
      <c r="E5" s="20" t="s">
        <v>208</v>
      </c>
      <c r="F5" s="23" t="s">
        <v>144</v>
      </c>
      <c r="G5" s="20" t="s">
        <v>208</v>
      </c>
      <c r="H5" s="23" t="s">
        <v>144</v>
      </c>
      <c r="I5" s="20" t="s">
        <v>208</v>
      </c>
      <c r="J5" s="251" t="s">
        <v>144</v>
      </c>
      <c r="K5" s="351" t="s">
        <v>208</v>
      </c>
      <c r="L5" s="251" t="s">
        <v>144</v>
      </c>
      <c r="M5" s="351" t="s">
        <v>208</v>
      </c>
    </row>
    <row r="6" spans="1:13" ht="15.75" x14ac:dyDescent="0.25">
      <c r="A6" s="19" t="s">
        <v>41</v>
      </c>
      <c r="B6" s="18">
        <v>33088400.854704596</v>
      </c>
      <c r="C6" s="15">
        <v>0.05</v>
      </c>
      <c r="D6" s="17">
        <v>27825985.412755415</v>
      </c>
      <c r="E6" s="16">
        <v>4.0543639119880619E-2</v>
      </c>
      <c r="F6" s="243">
        <v>42759352.690990813</v>
      </c>
      <c r="G6" s="253">
        <v>5.978732485686139E-2</v>
      </c>
      <c r="H6" s="254">
        <v>37069831.259731919</v>
      </c>
      <c r="I6" s="352">
        <v>4.9764689259505064E-2</v>
      </c>
      <c r="J6" s="254">
        <v>34307866.684190132</v>
      </c>
      <c r="K6" s="255">
        <v>4.4901689740050418E-2</v>
      </c>
      <c r="L6" s="254">
        <v>38430028.308767043</v>
      </c>
      <c r="M6" s="255">
        <v>4.5174188217455336E-2</v>
      </c>
    </row>
    <row r="7" spans="1:13" ht="15.75" x14ac:dyDescent="0.25">
      <c r="A7" s="19" t="s">
        <v>265</v>
      </c>
      <c r="B7" s="18">
        <v>38359786.789328761</v>
      </c>
      <c r="C7" s="15">
        <v>0.06</v>
      </c>
      <c r="D7" s="17">
        <v>50810315.662913442</v>
      </c>
      <c r="E7" s="16">
        <v>7.4032781633676173E-2</v>
      </c>
      <c r="F7" s="243">
        <v>48034526.244796298</v>
      </c>
      <c r="G7" s="253">
        <v>6.7163220306376545E-2</v>
      </c>
      <c r="H7" s="252">
        <v>44023128.861684963</v>
      </c>
      <c r="I7" s="240">
        <v>5.9099198825129595E-2</v>
      </c>
      <c r="J7" s="252">
        <v>51320839.015274189</v>
      </c>
      <c r="K7" s="249">
        <v>6.7168046672072268E-2</v>
      </c>
      <c r="L7" s="252">
        <v>45907686.146043621</v>
      </c>
      <c r="M7" s="249">
        <v>5.3964114674256838E-2</v>
      </c>
    </row>
    <row r="8" spans="1:13" ht="15.75" x14ac:dyDescent="0.25">
      <c r="A8" s="19" t="s">
        <v>262</v>
      </c>
      <c r="B8" s="18">
        <v>28245150.375473935</v>
      </c>
      <c r="C8" s="15">
        <v>0.04</v>
      </c>
      <c r="D8" s="17">
        <v>14917601.643570688</v>
      </c>
      <c r="E8" s="16">
        <v>2.1735577324561581E-2</v>
      </c>
      <c r="F8" s="243">
        <v>21894975.163696561</v>
      </c>
      <c r="G8" s="253">
        <v>3.0614167672389645E-2</v>
      </c>
      <c r="H8" s="252">
        <v>28120011.540808246</v>
      </c>
      <c r="I8" s="240">
        <v>3.7749932728238123E-2</v>
      </c>
      <c r="J8" s="252">
        <v>22539092.108494844</v>
      </c>
      <c r="K8" s="249">
        <v>2.9498870629120974E-2</v>
      </c>
      <c r="L8" s="252">
        <v>25550337.887828667</v>
      </c>
      <c r="M8" s="249">
        <v>3.0034216043006171E-2</v>
      </c>
    </row>
    <row r="9" spans="1:13" ht="15.75" x14ac:dyDescent="0.25">
      <c r="A9" s="19" t="s">
        <v>31</v>
      </c>
      <c r="B9" s="18">
        <v>214929979.40250999</v>
      </c>
      <c r="C9" s="15">
        <v>0.34</v>
      </c>
      <c r="D9" s="17">
        <v>268418125.70978683</v>
      </c>
      <c r="E9" s="16">
        <v>0.39109657611707604</v>
      </c>
      <c r="F9" s="243">
        <v>225982901.65301335</v>
      </c>
      <c r="G9" s="253">
        <v>0.31597562411349484</v>
      </c>
      <c r="H9" s="252">
        <v>246448671.2591188</v>
      </c>
      <c r="I9" s="240">
        <v>0.3308469752046197</v>
      </c>
      <c r="J9" s="252">
        <v>278739428.18157333</v>
      </c>
      <c r="K9" s="249">
        <v>0.3648105385781879</v>
      </c>
      <c r="L9" s="252">
        <v>334148254.89902633</v>
      </c>
      <c r="M9" s="249">
        <v>0.39278857767323744</v>
      </c>
    </row>
    <row r="10" spans="1:13" ht="15.75" x14ac:dyDescent="0.25">
      <c r="A10" s="19" t="s">
        <v>40</v>
      </c>
      <c r="B10" s="18">
        <v>106518112.89790054</v>
      </c>
      <c r="C10" s="15">
        <v>0.17</v>
      </c>
      <c r="D10" s="17">
        <v>122994450.14913698</v>
      </c>
      <c r="E10" s="16">
        <v>0.17920812243036979</v>
      </c>
      <c r="F10" s="243">
        <v>108491910.72051483</v>
      </c>
      <c r="G10" s="253">
        <v>0.15169642902371824</v>
      </c>
      <c r="H10" s="252">
        <v>131276187.67130454</v>
      </c>
      <c r="I10" s="240">
        <v>0.17623276029668619</v>
      </c>
      <c r="J10" s="252">
        <v>138015972.26831287</v>
      </c>
      <c r="K10" s="249">
        <v>0.18063350959734781</v>
      </c>
      <c r="L10" s="252">
        <v>137562030.91135791</v>
      </c>
      <c r="M10" s="249">
        <v>0.16170305746424427</v>
      </c>
    </row>
    <row r="11" spans="1:13" ht="15.75" x14ac:dyDescent="0.25">
      <c r="A11" s="19" t="s">
        <v>263</v>
      </c>
      <c r="B11" s="18">
        <v>29582184.286755539</v>
      </c>
      <c r="C11" s="15">
        <v>0.05</v>
      </c>
      <c r="D11" s="17">
        <v>26654277.950273067</v>
      </c>
      <c r="E11" s="16">
        <v>3.88364117276324E-2</v>
      </c>
      <c r="F11" s="243">
        <v>46305147.352312192</v>
      </c>
      <c r="G11" s="253">
        <v>6.4745154289504142E-2</v>
      </c>
      <c r="H11" s="252">
        <v>39497818.092771307</v>
      </c>
      <c r="I11" s="240">
        <v>5.3024159458486722E-2</v>
      </c>
      <c r="J11" s="252">
        <v>42712577.088702947</v>
      </c>
      <c r="K11" s="249">
        <v>5.590166541362724E-2</v>
      </c>
      <c r="L11" s="252">
        <v>50240461.264304459</v>
      </c>
      <c r="M11" s="249">
        <v>5.9057256868262728E-2</v>
      </c>
    </row>
    <row r="12" spans="1:13" ht="15.75" x14ac:dyDescent="0.25">
      <c r="A12" s="19" t="s">
        <v>39</v>
      </c>
      <c r="B12" s="18">
        <v>56038330.611193091</v>
      </c>
      <c r="C12" s="15">
        <v>0.09</v>
      </c>
      <c r="D12" s="17">
        <v>35545071.78333281</v>
      </c>
      <c r="E12" s="16">
        <v>5.1790674849311366E-2</v>
      </c>
      <c r="F12" s="243">
        <v>85136753.943097234</v>
      </c>
      <c r="G12" s="253">
        <v>0.11904059451131702</v>
      </c>
      <c r="H12" s="252">
        <v>62762328.195982352</v>
      </c>
      <c r="I12" s="240">
        <v>8.4255785735635483E-2</v>
      </c>
      <c r="J12" s="252">
        <v>55149963.215037473</v>
      </c>
      <c r="K12" s="249">
        <v>7.2179554626693107E-2</v>
      </c>
      <c r="L12" s="252">
        <v>54192840.235823296</v>
      </c>
      <c r="M12" s="249">
        <v>6.3703246460869223E-2</v>
      </c>
    </row>
    <row r="13" spans="1:13" ht="15.75" x14ac:dyDescent="0.25">
      <c r="A13" s="19" t="s">
        <v>38</v>
      </c>
      <c r="B13" s="18">
        <v>20399650.420453217</v>
      </c>
      <c r="C13" s="15">
        <v>0.03</v>
      </c>
      <c r="D13" s="17">
        <v>18942006.683531765</v>
      </c>
      <c r="E13" s="16">
        <v>2.7599305893096528E-2</v>
      </c>
      <c r="F13" s="243">
        <v>24530573.577422973</v>
      </c>
      <c r="G13" s="253">
        <v>3.4299335212049101E-2</v>
      </c>
      <c r="H13" s="252">
        <v>22412377.555347841</v>
      </c>
      <c r="I13" s="240">
        <v>3.0087674173477127E-2</v>
      </c>
      <c r="J13" s="252">
        <v>24955286.787352111</v>
      </c>
      <c r="K13" s="249">
        <v>3.2661154802027741E-2</v>
      </c>
      <c r="L13" s="252">
        <v>27233807.655388158</v>
      </c>
      <c r="M13" s="249">
        <v>3.2013121172274034E-2</v>
      </c>
    </row>
    <row r="14" spans="1:13" ht="15.75" x14ac:dyDescent="0.25">
      <c r="A14" s="19" t="s">
        <v>37</v>
      </c>
      <c r="B14" s="18">
        <v>35200745.685997412</v>
      </c>
      <c r="C14" s="15">
        <v>0.05</v>
      </c>
      <c r="D14" s="17">
        <v>32730464.798050858</v>
      </c>
      <c r="E14" s="16">
        <v>4.7689673278913915E-2</v>
      </c>
      <c r="F14" s="243">
        <v>40133286.948362723</v>
      </c>
      <c r="G14" s="253">
        <v>5.611548616499408E-2</v>
      </c>
      <c r="H14" s="252">
        <v>53278474.089585111</v>
      </c>
      <c r="I14" s="240">
        <v>7.1524110501385893E-2</v>
      </c>
      <c r="J14" s="252">
        <v>45857199.170940191</v>
      </c>
      <c r="K14" s="249">
        <v>6.0017305898828137E-2</v>
      </c>
      <c r="L14" s="252">
        <v>46194801.6554038</v>
      </c>
      <c r="M14" s="249">
        <v>5.4301616639016732E-2</v>
      </c>
    </row>
    <row r="15" spans="1:13" ht="15.75" x14ac:dyDescent="0.25">
      <c r="A15" s="19" t="s">
        <v>27</v>
      </c>
      <c r="B15" s="18">
        <v>17060993.661020555</v>
      </c>
      <c r="C15" s="15">
        <v>0.03</v>
      </c>
      <c r="D15" s="17">
        <v>23076816.54678373</v>
      </c>
      <c r="E15" s="16">
        <v>3.362389896458446E-2</v>
      </c>
      <c r="F15" s="243">
        <v>22884880.645300698</v>
      </c>
      <c r="G15" s="253">
        <v>3.1998281249457992E-2</v>
      </c>
      <c r="H15" s="252">
        <v>26369905.571587786</v>
      </c>
      <c r="I15" s="240">
        <v>3.5400489076357552E-2</v>
      </c>
      <c r="J15" s="252">
        <v>22396554.061506495</v>
      </c>
      <c r="K15" s="249">
        <v>2.9312318686939943E-2</v>
      </c>
      <c r="L15" s="252">
        <v>30268499.947025198</v>
      </c>
      <c r="M15" s="249">
        <v>3.5580377476719639E-2</v>
      </c>
    </row>
    <row r="16" spans="1:13" ht="15.75" x14ac:dyDescent="0.25">
      <c r="A16" s="19" t="s">
        <v>36</v>
      </c>
      <c r="B16" s="18">
        <v>61624345.986088485</v>
      </c>
      <c r="C16" s="15">
        <v>0.1</v>
      </c>
      <c r="D16" s="17">
        <v>64406733.814428233</v>
      </c>
      <c r="E16" s="16">
        <v>9.3843338660897141E-2</v>
      </c>
      <c r="F16" s="243">
        <v>49036624.813796252</v>
      </c>
      <c r="G16" s="253">
        <v>6.8564382599837062E-2</v>
      </c>
      <c r="H16" s="252">
        <v>53643562.3112977</v>
      </c>
      <c r="I16" s="240">
        <v>7.2014226082936131E-2</v>
      </c>
      <c r="J16" s="252">
        <v>48071493.374277614</v>
      </c>
      <c r="K16" s="249">
        <v>6.2915345355104402E-2</v>
      </c>
      <c r="L16" s="252">
        <v>60978919.011609867</v>
      </c>
      <c r="M16" s="249">
        <v>7.1680227310657638E-2</v>
      </c>
    </row>
    <row r="17" spans="1:13" ht="16.5" thickBot="1" x14ac:dyDescent="0.3">
      <c r="A17" s="14" t="s">
        <v>25</v>
      </c>
      <c r="B17" s="466">
        <v>641047680.97142625</v>
      </c>
      <c r="C17" s="50">
        <v>1</v>
      </c>
      <c r="D17" s="467">
        <v>686321850.15456378</v>
      </c>
      <c r="E17" s="468">
        <v>1</v>
      </c>
      <c r="F17" s="473">
        <v>715190933.75330389</v>
      </c>
      <c r="G17" s="469">
        <v>1</v>
      </c>
      <c r="H17" s="470">
        <v>744902295.40922081</v>
      </c>
      <c r="I17" s="471">
        <v>1</v>
      </c>
      <c r="J17" s="470">
        <v>764066271.95566225</v>
      </c>
      <c r="K17" s="472">
        <v>1</v>
      </c>
      <c r="L17" s="470">
        <v>850707667.92257833</v>
      </c>
      <c r="M17" s="472">
        <v>1</v>
      </c>
    </row>
    <row r="18" spans="1:13" ht="15.75" x14ac:dyDescent="0.25">
      <c r="A18" s="2"/>
    </row>
    <row r="19" spans="1:13" x14ac:dyDescent="0.2">
      <c r="A19" s="8" t="s">
        <v>24</v>
      </c>
    </row>
    <row r="20" spans="1:13" x14ac:dyDescent="0.2">
      <c r="A20" s="488" t="s">
        <v>23</v>
      </c>
      <c r="B20" s="488"/>
      <c r="C20" s="488"/>
      <c r="D20" s="488"/>
      <c r="E20" s="488"/>
      <c r="F20" s="488"/>
    </row>
    <row r="21" spans="1:13" x14ac:dyDescent="0.2">
      <c r="A21" s="488"/>
      <c r="B21" s="488"/>
      <c r="C21" s="488"/>
      <c r="D21" s="488"/>
      <c r="E21" s="488"/>
      <c r="F21" s="488"/>
    </row>
    <row r="22" spans="1:13" x14ac:dyDescent="0.2">
      <c r="A22" s="488" t="s">
        <v>22</v>
      </c>
      <c r="B22" s="488"/>
      <c r="C22" s="488"/>
      <c r="D22" s="488"/>
      <c r="E22" s="488"/>
      <c r="F22" s="488"/>
    </row>
    <row r="23" spans="1:13" x14ac:dyDescent="0.2">
      <c r="A23" s="488"/>
      <c r="B23" s="488"/>
      <c r="C23" s="488"/>
      <c r="D23" s="488"/>
      <c r="E23" s="488"/>
      <c r="F23" s="488"/>
    </row>
    <row r="24" spans="1:13" x14ac:dyDescent="0.2">
      <c r="A24" s="488"/>
      <c r="B24" s="488"/>
      <c r="C24" s="488"/>
      <c r="D24" s="488"/>
      <c r="E24" s="488"/>
      <c r="F24" s="488"/>
    </row>
    <row r="25" spans="1:13" x14ac:dyDescent="0.2">
      <c r="A25" s="488"/>
      <c r="B25" s="488"/>
      <c r="C25" s="488"/>
      <c r="D25" s="488"/>
      <c r="E25" s="488"/>
      <c r="F25" s="488"/>
    </row>
    <row r="26" spans="1:13" s="1" customFormat="1" x14ac:dyDescent="0.2">
      <c r="A26" s="200" t="s">
        <v>182</v>
      </c>
      <c r="B26" s="200"/>
      <c r="C26" s="200"/>
      <c r="D26" s="200"/>
      <c r="E26" s="5"/>
      <c r="F26" s="5"/>
    </row>
    <row r="28" spans="1:13" x14ac:dyDescent="0.2">
      <c r="A28" s="4" t="s">
        <v>449</v>
      </c>
    </row>
  </sheetData>
  <mergeCells count="8">
    <mergeCell ref="L4:M4"/>
    <mergeCell ref="A22:F25"/>
    <mergeCell ref="D4:E4"/>
    <mergeCell ref="J4:K4"/>
    <mergeCell ref="B4:C4"/>
    <mergeCell ref="F4:G4"/>
    <mergeCell ref="H4:I4"/>
    <mergeCell ref="A20:F21"/>
  </mergeCells>
  <hyperlinks>
    <hyperlink ref="A1" location="Contents!A1" display="Contents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pane xSplit="2" ySplit="5" topLeftCell="C33" activePane="bottomRight" state="frozen"/>
      <selection pane="topRight" activeCell="C1" sqref="C1"/>
      <selection pane="bottomLeft" activeCell="A6" sqref="A6"/>
      <selection pane="bottomRight" activeCell="A54" sqref="A54"/>
    </sheetView>
  </sheetViews>
  <sheetFormatPr defaultRowHeight="15" x14ac:dyDescent="0.2"/>
  <cols>
    <col min="1" max="1" width="12.42578125" style="3" customWidth="1"/>
    <col min="2" max="2" width="43.5703125" style="3" customWidth="1"/>
    <col min="3" max="3" width="11.7109375" style="3" customWidth="1"/>
    <col min="4" max="4" width="9.140625" style="3" customWidth="1"/>
    <col min="5" max="5" width="9.5703125" style="3" customWidth="1"/>
    <col min="6" max="6" width="11.5703125" style="3" customWidth="1"/>
    <col min="7" max="7" width="9.140625" style="3" customWidth="1"/>
    <col min="8" max="8" width="8.85546875" style="3" customWidth="1"/>
    <col min="9" max="9" width="13.42578125" style="3" customWidth="1"/>
    <col min="10" max="10" width="15.140625" style="3" customWidth="1"/>
    <col min="11" max="11" width="9.28515625" style="3" customWidth="1"/>
    <col min="12" max="12" width="10.42578125" style="3" customWidth="1"/>
    <col min="13" max="13" width="10.85546875" style="3" customWidth="1"/>
    <col min="14" max="14" width="9.7109375" style="3" customWidth="1"/>
    <col min="15" max="15" width="12" style="3" customWidth="1"/>
    <col min="16" max="16" width="8.140625" style="3" customWidth="1"/>
    <col min="17" max="17" width="10" style="3" customWidth="1"/>
    <col min="18" max="16384" width="9.140625" style="3"/>
  </cols>
  <sheetData>
    <row r="1" spans="1:17" x14ac:dyDescent="0.2">
      <c r="A1" s="26" t="s">
        <v>33</v>
      </c>
    </row>
    <row r="2" spans="1:17" ht="15.75" x14ac:dyDescent="0.25">
      <c r="A2" s="2" t="s">
        <v>481</v>
      </c>
    </row>
    <row r="3" spans="1:17" s="121" customFormat="1" ht="16.5" thickBot="1" x14ac:dyDescent="0.3">
      <c r="B3" s="256"/>
    </row>
    <row r="4" spans="1:17" s="36" customFormat="1" ht="36" customHeight="1" x14ac:dyDescent="0.25">
      <c r="A4" s="502" t="s">
        <v>204</v>
      </c>
      <c r="B4" s="504" t="s">
        <v>201</v>
      </c>
      <c r="C4" s="486" t="s">
        <v>53</v>
      </c>
      <c r="D4" s="486"/>
      <c r="E4" s="486"/>
      <c r="F4" s="484" t="s">
        <v>52</v>
      </c>
      <c r="G4" s="486"/>
      <c r="H4" s="497"/>
      <c r="I4" s="486" t="s">
        <v>51</v>
      </c>
      <c r="J4" s="486"/>
      <c r="K4" s="486"/>
      <c r="L4" s="484" t="s">
        <v>50</v>
      </c>
      <c r="M4" s="486"/>
      <c r="N4" s="497"/>
      <c r="O4" s="486" t="s">
        <v>49</v>
      </c>
      <c r="P4" s="486"/>
      <c r="Q4" s="496"/>
    </row>
    <row r="5" spans="1:17" ht="32.25" thickBot="1" x14ac:dyDescent="0.3">
      <c r="A5" s="503"/>
      <c r="B5" s="505"/>
      <c r="C5" s="20" t="s">
        <v>148</v>
      </c>
      <c r="D5" s="20" t="s">
        <v>48</v>
      </c>
      <c r="E5" s="20" t="s">
        <v>47</v>
      </c>
      <c r="F5" s="22" t="s">
        <v>148</v>
      </c>
      <c r="G5" s="20" t="s">
        <v>46</v>
      </c>
      <c r="H5" s="21" t="s">
        <v>42</v>
      </c>
      <c r="I5" s="20" t="s">
        <v>148</v>
      </c>
      <c r="J5" s="20" t="s">
        <v>45</v>
      </c>
      <c r="K5" s="20" t="s">
        <v>42</v>
      </c>
      <c r="L5" s="22" t="s">
        <v>148</v>
      </c>
      <c r="M5" s="20" t="s">
        <v>44</v>
      </c>
      <c r="N5" s="21" t="s">
        <v>42</v>
      </c>
      <c r="O5" s="20" t="s">
        <v>148</v>
      </c>
      <c r="P5" s="20" t="s">
        <v>43</v>
      </c>
      <c r="Q5" s="35" t="s">
        <v>42</v>
      </c>
    </row>
    <row r="6" spans="1:17" ht="15.75" x14ac:dyDescent="0.25">
      <c r="A6" s="498" t="s">
        <v>203</v>
      </c>
      <c r="B6" s="397" t="s">
        <v>41</v>
      </c>
      <c r="C6" s="263">
        <v>62456.165313499041</v>
      </c>
      <c r="D6" s="258">
        <v>3.3729462173203537E-2</v>
      </c>
      <c r="E6" s="258">
        <v>0.2656062996789052</v>
      </c>
      <c r="F6" s="261">
        <v>134490.68510255381</v>
      </c>
      <c r="G6" s="258">
        <v>8.3132453723183453E-2</v>
      </c>
      <c r="H6" s="262">
        <v>0.57194630877617214</v>
      </c>
      <c r="I6" s="263">
        <v>19307.6274942772</v>
      </c>
      <c r="J6" s="258">
        <v>4.8399282177762536E-2</v>
      </c>
      <c r="K6" s="258">
        <v>8.2109227625367251E-2</v>
      </c>
      <c r="L6" s="264">
        <v>18891.169572440813</v>
      </c>
      <c r="M6" s="258">
        <v>7.234425554911364E-2</v>
      </c>
      <c r="N6" s="262">
        <v>8.0338163919555297E-2</v>
      </c>
      <c r="O6" s="263">
        <v>235145.64748277087</v>
      </c>
      <c r="P6" s="258">
        <v>5.6942603435708311E-2</v>
      </c>
      <c r="Q6" s="265">
        <v>1</v>
      </c>
    </row>
    <row r="7" spans="1:17" ht="15.75" x14ac:dyDescent="0.25">
      <c r="A7" s="499"/>
      <c r="B7" s="397" t="s">
        <v>265</v>
      </c>
      <c r="C7" s="257">
        <v>115703.91547944244</v>
      </c>
      <c r="D7" s="34">
        <v>6.2485918257486943E-2</v>
      </c>
      <c r="E7" s="34">
        <v>0.36905454460923581</v>
      </c>
      <c r="F7" s="17">
        <v>159757.64070911601</v>
      </c>
      <c r="G7" s="34">
        <v>9.8750665617089381E-2</v>
      </c>
      <c r="H7" s="16">
        <v>0.50957033818120223</v>
      </c>
      <c r="I7" s="257">
        <v>19599.536647869278</v>
      </c>
      <c r="J7" s="34">
        <v>4.913102373944133E-2</v>
      </c>
      <c r="K7" s="34">
        <v>6.2515585943300186E-2</v>
      </c>
      <c r="L7" s="177">
        <v>18453.310845967335</v>
      </c>
      <c r="M7" s="34">
        <v>7.0667463464804695E-2</v>
      </c>
      <c r="N7" s="16">
        <v>5.8859531266261735E-2</v>
      </c>
      <c r="O7" s="257">
        <v>313514.40368239506</v>
      </c>
      <c r="P7" s="34">
        <v>7.5920292598982642E-2</v>
      </c>
      <c r="Q7" s="33">
        <v>1</v>
      </c>
    </row>
    <row r="8" spans="1:17" ht="15.75" x14ac:dyDescent="0.25">
      <c r="A8" s="499"/>
      <c r="B8" s="397" t="s">
        <v>262</v>
      </c>
      <c r="C8" s="257">
        <v>30257.484922639054</v>
      </c>
      <c r="D8" s="34">
        <v>1.6340559623404357E-2</v>
      </c>
      <c r="E8" s="34">
        <v>0.16432625686747859</v>
      </c>
      <c r="F8" s="17">
        <v>116980.73154895921</v>
      </c>
      <c r="G8" s="34">
        <v>7.230906173600371E-2</v>
      </c>
      <c r="H8" s="16">
        <v>0.63531406493990905</v>
      </c>
      <c r="I8" s="257">
        <v>22016.144867506784</v>
      </c>
      <c r="J8" s="34">
        <v>5.5188842245107221E-2</v>
      </c>
      <c r="K8" s="34">
        <v>0.11956812292824216</v>
      </c>
      <c r="L8" s="17">
        <v>14876.193932048584</v>
      </c>
      <c r="M8" s="34">
        <v>5.6968795462421243E-2</v>
      </c>
      <c r="N8" s="16">
        <v>8.0791555264370221E-2</v>
      </c>
      <c r="O8" s="257">
        <v>184130.55527115363</v>
      </c>
      <c r="P8" s="34">
        <v>4.4588846535933854E-2</v>
      </c>
      <c r="Q8" s="33">
        <v>1</v>
      </c>
    </row>
    <row r="9" spans="1:17" ht="15.75" x14ac:dyDescent="0.25">
      <c r="A9" s="499"/>
      <c r="B9" s="397" t="s">
        <v>31</v>
      </c>
      <c r="C9" s="257">
        <v>436683.18917615945</v>
      </c>
      <c r="D9" s="34">
        <v>0.23583082690169041</v>
      </c>
      <c r="E9" s="34">
        <v>0.40134616389717237</v>
      </c>
      <c r="F9" s="17">
        <v>385870.45078008022</v>
      </c>
      <c r="G9" s="34">
        <v>0.23851731715217375</v>
      </c>
      <c r="H9" s="16">
        <v>0.35464526462314477</v>
      </c>
      <c r="I9" s="257">
        <v>187366.20487345252</v>
      </c>
      <c r="J9" s="34">
        <v>0.4696791370630376</v>
      </c>
      <c r="K9" s="34">
        <v>0.17220426486259</v>
      </c>
      <c r="L9" s="17">
        <v>78126.406655199724</v>
      </c>
      <c r="M9" s="34">
        <v>0.29918723171291089</v>
      </c>
      <c r="N9" s="16">
        <v>7.1804306617092875E-2</v>
      </c>
      <c r="O9" s="257">
        <v>1088046.2514848919</v>
      </c>
      <c r="P9" s="34">
        <v>0.26348004686139337</v>
      </c>
      <c r="Q9" s="33">
        <v>1</v>
      </c>
    </row>
    <row r="10" spans="1:17" ht="15.75" x14ac:dyDescent="0.25">
      <c r="A10" s="499"/>
      <c r="B10" s="397" t="s">
        <v>40</v>
      </c>
      <c r="C10" s="257">
        <v>477254.9574255895</v>
      </c>
      <c r="D10" s="34">
        <v>0.2577416169029676</v>
      </c>
      <c r="E10" s="34">
        <v>0.62738661393919293</v>
      </c>
      <c r="F10" s="17">
        <v>204521.61034170174</v>
      </c>
      <c r="G10" s="34">
        <v>0.12642052714771712</v>
      </c>
      <c r="H10" s="16">
        <v>0.26885864377779078</v>
      </c>
      <c r="I10" s="257">
        <v>27828.051470885333</v>
      </c>
      <c r="J10" s="34">
        <v>6.9757805095208569E-2</v>
      </c>
      <c r="K10" s="34">
        <v>3.6582012849109925E-2</v>
      </c>
      <c r="L10" s="178">
        <v>51098.505154346232</v>
      </c>
      <c r="M10" s="34">
        <v>0.19568313655161895</v>
      </c>
      <c r="N10" s="16">
        <v>6.7172729433906481E-2</v>
      </c>
      <c r="O10" s="257">
        <v>760703.12439252273</v>
      </c>
      <c r="P10" s="34">
        <v>0.18421100627755188</v>
      </c>
      <c r="Q10" s="33">
        <v>1</v>
      </c>
    </row>
    <row r="11" spans="1:17" ht="15.75" x14ac:dyDescent="0.25">
      <c r="A11" s="499"/>
      <c r="B11" s="397" t="s">
        <v>263</v>
      </c>
      <c r="C11" s="257">
        <v>64518.822411639325</v>
      </c>
      <c r="D11" s="34">
        <v>3.484340047246981E-2</v>
      </c>
      <c r="E11" s="34">
        <v>0.32974526394008347</v>
      </c>
      <c r="F11" s="17">
        <v>89298.787047895894</v>
      </c>
      <c r="G11" s="34">
        <v>5.519807766712502E-2</v>
      </c>
      <c r="H11" s="16">
        <v>0.45639165446587021</v>
      </c>
      <c r="I11" s="257">
        <v>33348.807851224759</v>
      </c>
      <c r="J11" s="34">
        <v>8.3596928828351305E-2</v>
      </c>
      <c r="K11" s="34">
        <v>0.17044036198970403</v>
      </c>
      <c r="L11" s="177">
        <v>8496.2031032901814</v>
      </c>
      <c r="M11" s="34">
        <v>3.2536444403012253E-2</v>
      </c>
      <c r="N11" s="16">
        <v>4.3422719604342401E-2</v>
      </c>
      <c r="O11" s="257">
        <v>195662.62041405015</v>
      </c>
      <c r="P11" s="34">
        <v>4.7381438358305668E-2</v>
      </c>
      <c r="Q11" s="33">
        <v>1</v>
      </c>
    </row>
    <row r="12" spans="1:17" ht="15.75" x14ac:dyDescent="0.25">
      <c r="A12" s="499"/>
      <c r="B12" s="397" t="s">
        <v>39</v>
      </c>
      <c r="C12" s="257">
        <v>182453.20798590788</v>
      </c>
      <c r="D12" s="34">
        <v>9.8533884465209137E-2</v>
      </c>
      <c r="E12" s="34">
        <v>0.53235084725526238</v>
      </c>
      <c r="F12" s="17">
        <v>132245.80744487871</v>
      </c>
      <c r="G12" s="34">
        <v>8.1744832061143594E-2</v>
      </c>
      <c r="H12" s="16">
        <v>0.38585875478097947</v>
      </c>
      <c r="I12" s="257">
        <v>20499.168559189973</v>
      </c>
      <c r="J12" s="34">
        <v>5.1386170765922751E-2</v>
      </c>
      <c r="K12" s="34">
        <v>5.9811224318709083E-2</v>
      </c>
      <c r="L12" s="177">
        <v>7532.9470425275003</v>
      </c>
      <c r="M12" s="34">
        <v>2.884762871842337E-2</v>
      </c>
      <c r="N12" s="16">
        <v>2.1979173645049154E-2</v>
      </c>
      <c r="O12" s="257">
        <v>342731.13103250402</v>
      </c>
      <c r="P12" s="34">
        <v>8.2995382174299429E-2</v>
      </c>
      <c r="Q12" s="33">
        <v>1</v>
      </c>
    </row>
    <row r="13" spans="1:17" ht="15.75" x14ac:dyDescent="0.25">
      <c r="A13" s="499"/>
      <c r="B13" s="397" t="s">
        <v>38</v>
      </c>
      <c r="C13" s="257">
        <v>42732.856041974206</v>
      </c>
      <c r="D13" s="34">
        <v>2.3077885812966999E-2</v>
      </c>
      <c r="E13" s="34">
        <v>0.32626627612077352</v>
      </c>
      <c r="F13" s="17">
        <v>71508.644180816409</v>
      </c>
      <c r="G13" s="34">
        <v>4.4201492829308443E-2</v>
      </c>
      <c r="H13" s="16">
        <v>0.54597003823951606</v>
      </c>
      <c r="I13" s="257">
        <v>12046.33973333537</v>
      </c>
      <c r="J13" s="34">
        <v>3.0197091596867776E-2</v>
      </c>
      <c r="K13" s="34">
        <v>9.1974063278628157E-2</v>
      </c>
      <c r="L13" s="177">
        <v>4687.5601068454334</v>
      </c>
      <c r="M13" s="34">
        <v>1.7951140874103176E-2</v>
      </c>
      <c r="N13" s="16">
        <v>3.5789622361082393E-2</v>
      </c>
      <c r="O13" s="257">
        <v>130975.4000629714</v>
      </c>
      <c r="P13" s="34">
        <v>3.1716854406864919E-2</v>
      </c>
      <c r="Q13" s="33">
        <v>1</v>
      </c>
    </row>
    <row r="14" spans="1:17" ht="15.75" x14ac:dyDescent="0.25">
      <c r="A14" s="499"/>
      <c r="B14" s="397" t="s">
        <v>37</v>
      </c>
      <c r="C14" s="257">
        <v>103109.00612365089</v>
      </c>
      <c r="D14" s="34">
        <v>5.5684035424003422E-2</v>
      </c>
      <c r="E14" s="34">
        <v>0.40769141265992226</v>
      </c>
      <c r="F14" s="17">
        <v>122184.10072618198</v>
      </c>
      <c r="G14" s="34">
        <v>7.5525409745535094E-2</v>
      </c>
      <c r="H14" s="16">
        <v>0.48311404117213469</v>
      </c>
      <c r="I14" s="257">
        <v>19330.344228696551</v>
      </c>
      <c r="J14" s="34">
        <v>4.8456227218764872E-2</v>
      </c>
      <c r="K14" s="34">
        <v>7.6431881579277383E-2</v>
      </c>
      <c r="L14" s="177">
        <v>8285.9870941597019</v>
      </c>
      <c r="M14" s="34">
        <v>3.1731416391023191E-2</v>
      </c>
      <c r="N14" s="16">
        <v>3.276266458866571E-2</v>
      </c>
      <c r="O14" s="257">
        <v>252909.43817268912</v>
      </c>
      <c r="P14" s="34">
        <v>6.1244262852326072E-2</v>
      </c>
      <c r="Q14" s="33">
        <v>1</v>
      </c>
    </row>
    <row r="15" spans="1:17" ht="15.75" x14ac:dyDescent="0.25">
      <c r="A15" s="499"/>
      <c r="B15" s="397" t="s">
        <v>27</v>
      </c>
      <c r="C15" s="257">
        <v>47853.286090881156</v>
      </c>
      <c r="D15" s="34">
        <v>2.584317488856468E-2</v>
      </c>
      <c r="E15" s="34">
        <v>0.3365921907375371</v>
      </c>
      <c r="F15" s="17">
        <v>68835.374926715813</v>
      </c>
      <c r="G15" s="34">
        <v>4.2549070340816654E-2</v>
      </c>
      <c r="H15" s="16">
        <v>0.48417677320676494</v>
      </c>
      <c r="I15" s="257">
        <v>18257.192097979412</v>
      </c>
      <c r="J15" s="34">
        <v>4.5766109398248558E-2</v>
      </c>
      <c r="K15" s="34">
        <v>0.12841810431375925</v>
      </c>
      <c r="L15" s="178">
        <v>7224.0706310963242</v>
      </c>
      <c r="M15" s="34">
        <v>2.7664777971359588E-2</v>
      </c>
      <c r="N15" s="16">
        <v>5.0812931741938801E-2</v>
      </c>
      <c r="O15" s="257">
        <v>142169.92374667269</v>
      </c>
      <c r="P15" s="34">
        <v>3.4427707572111589E-2</v>
      </c>
      <c r="Q15" s="33">
        <v>1</v>
      </c>
    </row>
    <row r="16" spans="1:17" ht="15.75" x14ac:dyDescent="0.25">
      <c r="A16" s="499"/>
      <c r="B16" s="397" t="s">
        <v>36</v>
      </c>
      <c r="C16" s="257">
        <v>288656.95476056304</v>
      </c>
      <c r="D16" s="34">
        <v>0.15588923507803287</v>
      </c>
      <c r="E16" s="34">
        <v>0.59697591856376364</v>
      </c>
      <c r="F16" s="17">
        <v>132094.15586739118</v>
      </c>
      <c r="G16" s="34">
        <v>8.1651091979903653E-2</v>
      </c>
      <c r="H16" s="16">
        <v>0.27318596948842488</v>
      </c>
      <c r="I16" s="257">
        <v>19324.422065676412</v>
      </c>
      <c r="J16" s="34">
        <v>4.8441381871287596E-2</v>
      </c>
      <c r="K16" s="34">
        <v>3.9965136550893669E-2</v>
      </c>
      <c r="L16" s="178">
        <v>43456.458772673788</v>
      </c>
      <c r="M16" s="34">
        <v>0.1664177089012091</v>
      </c>
      <c r="N16" s="16">
        <v>8.9872975396917673E-2</v>
      </c>
      <c r="O16" s="257">
        <v>483531.99146630446</v>
      </c>
      <c r="P16" s="34">
        <v>0.11709155892652215</v>
      </c>
      <c r="Q16" s="33">
        <v>1</v>
      </c>
    </row>
    <row r="17" spans="1:17" ht="16.5" thickBot="1" x14ac:dyDescent="0.3">
      <c r="A17" s="500"/>
      <c r="B17" s="398" t="s">
        <v>25</v>
      </c>
      <c r="C17" s="269">
        <v>1851679.8457319464</v>
      </c>
      <c r="D17" s="266">
        <v>1</v>
      </c>
      <c r="E17" s="266">
        <v>0.44840069239696778</v>
      </c>
      <c r="F17" s="267">
        <v>1617787.9886762912</v>
      </c>
      <c r="G17" s="266">
        <v>1</v>
      </c>
      <c r="H17" s="268">
        <v>0.39176170542980571</v>
      </c>
      <c r="I17" s="269">
        <v>398923.83989009354</v>
      </c>
      <c r="J17" s="266">
        <v>1</v>
      </c>
      <c r="K17" s="266">
        <v>9.6602944851768846E-2</v>
      </c>
      <c r="L17" s="267">
        <v>261128.81291059559</v>
      </c>
      <c r="M17" s="266">
        <v>1</v>
      </c>
      <c r="N17" s="268">
        <v>6.3234657321457721E-2</v>
      </c>
      <c r="O17" s="269">
        <v>4129520.4872089266</v>
      </c>
      <c r="P17" s="266">
        <v>1</v>
      </c>
      <c r="Q17" s="270">
        <v>1</v>
      </c>
    </row>
    <row r="18" spans="1:17" ht="15.75" x14ac:dyDescent="0.25">
      <c r="A18" s="506" t="s">
        <v>278</v>
      </c>
      <c r="B18" s="399" t="s">
        <v>41</v>
      </c>
      <c r="C18" s="322">
        <v>73659.912155505037</v>
      </c>
      <c r="D18" s="320">
        <v>3.8340641002443179E-2</v>
      </c>
      <c r="E18" s="321">
        <v>0.32165149667560944</v>
      </c>
      <c r="F18" s="319">
        <v>118995.13941338596</v>
      </c>
      <c r="G18" s="320">
        <v>6.8002628132875761E-2</v>
      </c>
      <c r="H18" s="321">
        <v>0.51961730023021591</v>
      </c>
      <c r="I18" s="322">
        <v>19237.648421016365</v>
      </c>
      <c r="J18" s="320">
        <v>4.8250660000284683E-2</v>
      </c>
      <c r="K18" s="321">
        <v>8.4005237395285662E-2</v>
      </c>
      <c r="L18" s="377">
        <v>17112.645599366282</v>
      </c>
      <c r="M18" s="320">
        <v>6.7832927263363374E-2</v>
      </c>
      <c r="N18" s="321">
        <v>7.4725965698888994E-2</v>
      </c>
      <c r="O18" s="319">
        <v>229005.34558927364</v>
      </c>
      <c r="P18" s="320">
        <v>5.2985521857589701E-2</v>
      </c>
      <c r="Q18" s="396">
        <v>1</v>
      </c>
    </row>
    <row r="19" spans="1:17" ht="15.75" x14ac:dyDescent="0.25">
      <c r="A19" s="499"/>
      <c r="B19" s="397" t="s">
        <v>265</v>
      </c>
      <c r="C19" s="257">
        <v>172441.70274097574</v>
      </c>
      <c r="D19" s="34">
        <v>8.975744370539078E-2</v>
      </c>
      <c r="E19" s="16">
        <v>0.45876619473745622</v>
      </c>
      <c r="F19" s="17">
        <v>165326.70981708614</v>
      </c>
      <c r="G19" s="34">
        <v>9.4479915932250802E-2</v>
      </c>
      <c r="H19" s="16">
        <v>0.43983737312764076</v>
      </c>
      <c r="I19" s="257">
        <v>19384.799319485861</v>
      </c>
      <c r="J19" s="34">
        <v>4.8619734630166757E-2</v>
      </c>
      <c r="K19" s="16">
        <v>5.1571577398003596E-2</v>
      </c>
      <c r="L19" s="178">
        <v>18728.238671922398</v>
      </c>
      <c r="M19" s="34">
        <v>7.4236987158225645E-2</v>
      </c>
      <c r="N19" s="16">
        <v>4.9824854736899432E-2</v>
      </c>
      <c r="O19" s="17">
        <v>375881.45054947014</v>
      </c>
      <c r="P19" s="34">
        <v>8.6968602251197097E-2</v>
      </c>
      <c r="Q19" s="33">
        <v>1</v>
      </c>
    </row>
    <row r="20" spans="1:17" ht="15.75" x14ac:dyDescent="0.25">
      <c r="A20" s="499"/>
      <c r="B20" s="397" t="s">
        <v>262</v>
      </c>
      <c r="C20" s="257">
        <v>34291.39955733106</v>
      </c>
      <c r="D20" s="34">
        <v>1.7848979199477772E-2</v>
      </c>
      <c r="E20" s="16">
        <v>0.18303592919386383</v>
      </c>
      <c r="F20" s="17">
        <v>124789.54802797084</v>
      </c>
      <c r="G20" s="34">
        <v>7.1313981993294209E-2</v>
      </c>
      <c r="H20" s="16">
        <v>0.66608453349343788</v>
      </c>
      <c r="I20" s="257">
        <v>13504.561514362007</v>
      </c>
      <c r="J20" s="34">
        <v>3.3871291949101191E-2</v>
      </c>
      <c r="K20" s="16">
        <v>7.208279618346751E-2</v>
      </c>
      <c r="L20" s="178">
        <v>14762.405095975111</v>
      </c>
      <c r="M20" s="34">
        <v>5.8516793636202442E-2</v>
      </c>
      <c r="N20" s="16">
        <v>7.8796741129230796E-2</v>
      </c>
      <c r="O20" s="17">
        <v>187347.91419563902</v>
      </c>
      <c r="P20" s="34">
        <v>4.3347140989410282E-2</v>
      </c>
      <c r="Q20" s="33">
        <v>1</v>
      </c>
    </row>
    <row r="21" spans="1:17" ht="15.75" x14ac:dyDescent="0.25">
      <c r="A21" s="499"/>
      <c r="B21" s="397" t="s">
        <v>31</v>
      </c>
      <c r="C21" s="257">
        <v>463812.04279349279</v>
      </c>
      <c r="D21" s="34">
        <v>0.24141830345674808</v>
      </c>
      <c r="E21" s="16">
        <v>0.40368148457393249</v>
      </c>
      <c r="F21" s="17">
        <v>413464.71187923296</v>
      </c>
      <c r="G21" s="34">
        <v>0.23628433217186687</v>
      </c>
      <c r="H21" s="16">
        <v>0.35986139494151942</v>
      </c>
      <c r="I21" s="257">
        <v>196947.48809927516</v>
      </c>
      <c r="J21" s="34">
        <v>0.49397130450761112</v>
      </c>
      <c r="K21" s="16">
        <v>0.17141438135193182</v>
      </c>
      <c r="L21" s="241">
        <v>74731.209775012438</v>
      </c>
      <c r="M21" s="34">
        <v>0.29622752879071451</v>
      </c>
      <c r="N21" s="16">
        <v>6.5042739132616254E-2</v>
      </c>
      <c r="O21" s="17">
        <v>1148955.4525470133</v>
      </c>
      <c r="P21" s="34">
        <v>0.26583660782099272</v>
      </c>
      <c r="Q21" s="33">
        <v>1</v>
      </c>
    </row>
    <row r="22" spans="1:17" ht="15.75" x14ac:dyDescent="0.25">
      <c r="A22" s="499"/>
      <c r="B22" s="397" t="s">
        <v>40</v>
      </c>
      <c r="C22" s="257">
        <v>476269.51432693494</v>
      </c>
      <c r="D22" s="34">
        <v>0.24790252845627742</v>
      </c>
      <c r="E22" s="16">
        <v>0.63752730056920359</v>
      </c>
      <c r="F22" s="17">
        <v>183551.88006169183</v>
      </c>
      <c r="G22" s="34">
        <v>0.10489512684684767</v>
      </c>
      <c r="H22" s="16">
        <v>0.24569982140365332</v>
      </c>
      <c r="I22" s="257">
        <v>25755.164223963624</v>
      </c>
      <c r="J22" s="34">
        <v>6.4597483279939791E-2</v>
      </c>
      <c r="K22" s="16">
        <v>3.4475480435955046E-2</v>
      </c>
      <c r="L22" s="241">
        <v>61480.883322377886</v>
      </c>
      <c r="M22" s="34">
        <v>0.24370447352971708</v>
      </c>
      <c r="N22" s="16">
        <v>8.229739759118794E-2</v>
      </c>
      <c r="O22" s="17">
        <v>747057.44193496834</v>
      </c>
      <c r="P22" s="34">
        <v>0.17284849101083319</v>
      </c>
      <c r="Q22" s="33">
        <v>1</v>
      </c>
    </row>
    <row r="23" spans="1:17" ht="15.75" x14ac:dyDescent="0.25">
      <c r="A23" s="499"/>
      <c r="B23" s="397" t="s">
        <v>263</v>
      </c>
      <c r="C23" s="257">
        <v>72966.740995996734</v>
      </c>
      <c r="D23" s="34">
        <v>3.79798392338523E-2</v>
      </c>
      <c r="E23" s="16">
        <v>0.3367953343055386</v>
      </c>
      <c r="F23" s="17">
        <v>92510.137998541468</v>
      </c>
      <c r="G23" s="34">
        <v>5.2867138471776584E-2</v>
      </c>
      <c r="H23" s="16">
        <v>0.42700252784456533</v>
      </c>
      <c r="I23" s="257">
        <v>35523.855764395303</v>
      </c>
      <c r="J23" s="34">
        <v>8.9098701092512944E-2</v>
      </c>
      <c r="K23" s="16">
        <v>0.16396879886204127</v>
      </c>
      <c r="L23" s="178">
        <v>15649.359715955417</v>
      </c>
      <c r="M23" s="34">
        <v>6.2032598826795314E-2</v>
      </c>
      <c r="N23" s="16">
        <v>7.2233338987854792E-2</v>
      </c>
      <c r="O23" s="17">
        <v>216650.09447488893</v>
      </c>
      <c r="P23" s="34">
        <v>5.0126857461382242E-2</v>
      </c>
      <c r="Q23" s="33">
        <v>1</v>
      </c>
    </row>
    <row r="24" spans="1:17" ht="15.75" x14ac:dyDescent="0.25">
      <c r="A24" s="499"/>
      <c r="B24" s="397" t="s">
        <v>39</v>
      </c>
      <c r="C24" s="257">
        <v>165393.5173510506</v>
      </c>
      <c r="D24" s="34">
        <v>8.6088800370827848E-2</v>
      </c>
      <c r="E24" s="16">
        <v>0.47271992239745525</v>
      </c>
      <c r="F24" s="17">
        <v>155149.51428399322</v>
      </c>
      <c r="G24" s="34">
        <v>8.8663913306561787E-2</v>
      </c>
      <c r="H24" s="16">
        <v>0.44344099773065421</v>
      </c>
      <c r="I24" s="257">
        <v>20261.030669626954</v>
      </c>
      <c r="J24" s="34">
        <v>5.0817443000336388E-2</v>
      </c>
      <c r="K24" s="16">
        <v>5.7909118804877237E-2</v>
      </c>
      <c r="L24" s="178">
        <v>9072.2799324783027</v>
      </c>
      <c r="M24" s="34">
        <v>3.5961669468306028E-2</v>
      </c>
      <c r="N24" s="16">
        <v>2.5929961067013316E-2</v>
      </c>
      <c r="O24" s="17">
        <v>349876.34223714907</v>
      </c>
      <c r="P24" s="34">
        <v>8.0951737311446906E-2</v>
      </c>
      <c r="Q24" s="33">
        <v>1</v>
      </c>
    </row>
    <row r="25" spans="1:17" ht="15.75" x14ac:dyDescent="0.25">
      <c r="A25" s="499"/>
      <c r="B25" s="397" t="s">
        <v>38</v>
      </c>
      <c r="C25" s="257">
        <v>34262.183559300865</v>
      </c>
      <c r="D25" s="34">
        <v>1.7833772012023637E-2</v>
      </c>
      <c r="E25" s="16">
        <v>0.28140184970441484</v>
      </c>
      <c r="F25" s="17">
        <v>70218.267888808448</v>
      </c>
      <c r="G25" s="34">
        <v>4.0127914324205927E-2</v>
      </c>
      <c r="H25" s="16">
        <v>0.5767160295767797</v>
      </c>
      <c r="I25" s="257">
        <v>14693.172074749236</v>
      </c>
      <c r="J25" s="34">
        <v>3.6852490210284618E-2</v>
      </c>
      <c r="K25" s="16">
        <v>0.12067782523852838</v>
      </c>
      <c r="L25" s="177">
        <v>2581.7366330534965</v>
      </c>
      <c r="M25" s="34">
        <v>1.0233762642145983E-2</v>
      </c>
      <c r="N25" s="16">
        <v>2.1204295480276934E-2</v>
      </c>
      <c r="O25" s="17">
        <v>121755.36015591206</v>
      </c>
      <c r="P25" s="34">
        <v>2.8170832782175696E-2</v>
      </c>
      <c r="Q25" s="33">
        <v>1</v>
      </c>
    </row>
    <row r="26" spans="1:17" ht="15.75" x14ac:dyDescent="0.25">
      <c r="A26" s="499"/>
      <c r="B26" s="397" t="s">
        <v>37</v>
      </c>
      <c r="C26" s="257">
        <v>102915.66304461691</v>
      </c>
      <c r="D26" s="34">
        <v>5.356852017406552E-2</v>
      </c>
      <c r="E26" s="16">
        <v>0.3716314414616938</v>
      </c>
      <c r="F26" s="17">
        <v>146258.68583670855</v>
      </c>
      <c r="G26" s="34">
        <v>8.3583036023049145E-2</v>
      </c>
      <c r="H26" s="16">
        <v>0.52814435272330551</v>
      </c>
      <c r="I26" s="257">
        <v>18681.037632510608</v>
      </c>
      <c r="J26" s="34">
        <v>4.6854603823307167E-2</v>
      </c>
      <c r="K26" s="16">
        <v>6.7457768215128805E-2</v>
      </c>
      <c r="L26" s="178">
        <v>9073.9891058127523</v>
      </c>
      <c r="M26" s="34">
        <v>3.5968444471610045E-2</v>
      </c>
      <c r="N26" s="16">
        <v>3.2766437599872057E-2</v>
      </c>
      <c r="O26" s="17">
        <v>276929.37561964878</v>
      </c>
      <c r="P26" s="34">
        <v>6.40738208409352E-2</v>
      </c>
      <c r="Q26" s="33">
        <v>1</v>
      </c>
    </row>
    <row r="27" spans="1:17" ht="15.75" x14ac:dyDescent="0.25">
      <c r="A27" s="499"/>
      <c r="B27" s="397" t="s">
        <v>27</v>
      </c>
      <c r="C27" s="257">
        <v>55729.609861490586</v>
      </c>
      <c r="D27" s="34">
        <v>2.9007758798229019E-2</v>
      </c>
      <c r="E27" s="16">
        <v>0.31875347675936222</v>
      </c>
      <c r="F27" s="17">
        <v>93753.056855003699</v>
      </c>
      <c r="G27" s="34">
        <v>5.3577434280597094E-2</v>
      </c>
      <c r="H27" s="16">
        <v>0.5362340217996151</v>
      </c>
      <c r="I27" s="257">
        <v>17762.385467528347</v>
      </c>
      <c r="J27" s="34">
        <v>4.4550498233007441E-2</v>
      </c>
      <c r="K27" s="16">
        <v>0.1015945049209285</v>
      </c>
      <c r="L27" s="177">
        <v>7591.0325171420691</v>
      </c>
      <c r="M27" s="34">
        <v>3.0090143198442259E-2</v>
      </c>
      <c r="N27" s="16">
        <v>4.3417996520094232E-2</v>
      </c>
      <c r="O27" s="17">
        <v>174836.08470116468</v>
      </c>
      <c r="P27" s="34">
        <v>4.0452248673896768E-2</v>
      </c>
      <c r="Q27" s="33">
        <v>1</v>
      </c>
    </row>
    <row r="28" spans="1:17" ht="15.75" x14ac:dyDescent="0.25">
      <c r="A28" s="499"/>
      <c r="B28" s="397" t="s">
        <v>36</v>
      </c>
      <c r="C28" s="257">
        <v>269454.39237543615</v>
      </c>
      <c r="D28" s="34">
        <v>0.14025341359066446</v>
      </c>
      <c r="E28" s="16">
        <v>0.54573994636113643</v>
      </c>
      <c r="F28" s="17">
        <v>185843.23832657549</v>
      </c>
      <c r="G28" s="34">
        <v>0.10620457851667399</v>
      </c>
      <c r="H28" s="16">
        <v>0.37639794260474257</v>
      </c>
      <c r="I28" s="257">
        <v>16951.142354939442</v>
      </c>
      <c r="J28" s="34">
        <v>4.2515789273447825E-2</v>
      </c>
      <c r="K28" s="16">
        <v>3.4332027167904372E-2</v>
      </c>
      <c r="L28" s="178">
        <v>21492.603531099128</v>
      </c>
      <c r="M28" s="34">
        <v>8.5194671014477363E-2</v>
      </c>
      <c r="N28" s="16">
        <v>4.3530083866216748E-2</v>
      </c>
      <c r="O28" s="17">
        <v>493741.37658805016</v>
      </c>
      <c r="P28" s="34">
        <v>0.11423813900014008</v>
      </c>
      <c r="Q28" s="33">
        <v>1</v>
      </c>
    </row>
    <row r="29" spans="1:17" ht="16.5" thickBot="1" x14ac:dyDescent="0.3">
      <c r="A29" s="500"/>
      <c r="B29" s="398" t="s">
        <v>25</v>
      </c>
      <c r="C29" s="269">
        <v>1921196.6787621314</v>
      </c>
      <c r="D29" s="266">
        <v>1</v>
      </c>
      <c r="E29" s="268">
        <v>0.44451193203957962</v>
      </c>
      <c r="F29" s="267">
        <v>1749860.8903889989</v>
      </c>
      <c r="G29" s="266">
        <v>1</v>
      </c>
      <c r="H29" s="268">
        <v>0.40486955541089537</v>
      </c>
      <c r="I29" s="269">
        <v>398702.28554185294</v>
      </c>
      <c r="J29" s="266">
        <v>1</v>
      </c>
      <c r="K29" s="268">
        <v>9.2248714155073908E-2</v>
      </c>
      <c r="L29" s="411">
        <v>252276.38390019527</v>
      </c>
      <c r="M29" s="266">
        <v>1</v>
      </c>
      <c r="N29" s="268">
        <v>5.8369798394451028E-2</v>
      </c>
      <c r="O29" s="269">
        <v>4322036.2385931788</v>
      </c>
      <c r="P29" s="266">
        <v>1</v>
      </c>
      <c r="Q29" s="270">
        <v>1</v>
      </c>
    </row>
    <row r="30" spans="1:17" ht="15.75" x14ac:dyDescent="0.25">
      <c r="A30" s="499" t="s">
        <v>266</v>
      </c>
      <c r="B30" s="397" t="s">
        <v>41</v>
      </c>
      <c r="C30" s="257">
        <v>74805.475186877287</v>
      </c>
      <c r="D30" s="34">
        <v>3.7407072880628917E-2</v>
      </c>
      <c r="E30" s="16">
        <v>0.35090367959328045</v>
      </c>
      <c r="F30" s="17">
        <v>99620.785222327846</v>
      </c>
      <c r="G30" s="34">
        <v>5.3703787846584874E-2</v>
      </c>
      <c r="H30" s="16">
        <v>0.46730937823945679</v>
      </c>
      <c r="I30" s="257">
        <v>25580.518201879826</v>
      </c>
      <c r="J30" s="34">
        <v>6.1369390090607913E-2</v>
      </c>
      <c r="K30" s="16">
        <v>0.11999520009087757</v>
      </c>
      <c r="L30" s="178">
        <v>13172.733423618016</v>
      </c>
      <c r="M30" s="34">
        <v>5.8308991824004501E-2</v>
      </c>
      <c r="N30" s="16">
        <v>6.1791742076385173E-2</v>
      </c>
      <c r="O30" s="17">
        <v>213179.51203470299</v>
      </c>
      <c r="P30" s="34">
        <v>4.7399408268952045E-2</v>
      </c>
      <c r="Q30" s="16">
        <f>O30/$O30</f>
        <v>1</v>
      </c>
    </row>
    <row r="31" spans="1:17" ht="15.75" x14ac:dyDescent="0.25">
      <c r="A31" s="499"/>
      <c r="B31" s="397" t="s">
        <v>265</v>
      </c>
      <c r="C31" s="257">
        <v>173900.68936619139</v>
      </c>
      <c r="D31" s="34">
        <v>8.6960422948478083E-2</v>
      </c>
      <c r="E31" s="16">
        <v>0.44815016111155415</v>
      </c>
      <c r="F31" s="17">
        <v>170070.93211290237</v>
      </c>
      <c r="G31" s="34">
        <v>9.1682205040632236E-2</v>
      </c>
      <c r="H31" s="16">
        <v>0.43828069862503405</v>
      </c>
      <c r="I31" s="257">
        <v>14056.178151172464</v>
      </c>
      <c r="J31" s="34">
        <v>3.3721720308191094E-2</v>
      </c>
      <c r="K31" s="16">
        <v>3.6223424565016767E-2</v>
      </c>
      <c r="L31" s="241">
        <v>30013.317960459743</v>
      </c>
      <c r="M31" s="34">
        <v>0.13285369522698712</v>
      </c>
      <c r="N31" s="16">
        <v>7.7345715698394962E-2</v>
      </c>
      <c r="O31" s="17">
        <v>388041.117590726</v>
      </c>
      <c r="P31" s="34">
        <v>8.6279019884561478E-2</v>
      </c>
      <c r="Q31" s="16">
        <f t="shared" ref="Q31:Q40" si="0">O31/$O31</f>
        <v>1</v>
      </c>
    </row>
    <row r="32" spans="1:17" ht="15.75" x14ac:dyDescent="0.25">
      <c r="A32" s="499"/>
      <c r="B32" s="397" t="s">
        <v>262</v>
      </c>
      <c r="C32" s="257">
        <v>34591.883462565689</v>
      </c>
      <c r="D32" s="34">
        <v>1.7297946474236325E-2</v>
      </c>
      <c r="E32" s="16">
        <v>0.1780655431701175</v>
      </c>
      <c r="F32" s="17">
        <v>133456.27712334326</v>
      </c>
      <c r="G32" s="34">
        <v>7.1943897826461947E-2</v>
      </c>
      <c r="H32" s="16">
        <v>0.68698093589343012</v>
      </c>
      <c r="I32" s="257">
        <v>10095.350416686202</v>
      </c>
      <c r="J32" s="34">
        <v>2.421942718023079E-2</v>
      </c>
      <c r="K32" s="16">
        <v>5.1966931993895245E-2</v>
      </c>
      <c r="L32" s="178">
        <v>16121.380714932871</v>
      </c>
      <c r="M32" s="34">
        <v>7.1361153837158492E-2</v>
      </c>
      <c r="N32" s="16">
        <v>8.2986588942557143E-2</v>
      </c>
      <c r="O32" s="17">
        <v>194264.89171752802</v>
      </c>
      <c r="P32" s="34">
        <v>4.3193836156937615E-2</v>
      </c>
      <c r="Q32" s="16">
        <f t="shared" si="0"/>
        <v>1</v>
      </c>
    </row>
    <row r="33" spans="1:17" ht="15.75" x14ac:dyDescent="0.25">
      <c r="A33" s="499"/>
      <c r="B33" s="397" t="s">
        <v>31</v>
      </c>
      <c r="C33" s="257">
        <v>497215.17981589021</v>
      </c>
      <c r="D33" s="34">
        <v>0.24863640558747233</v>
      </c>
      <c r="E33" s="16">
        <v>0.4082060281786809</v>
      </c>
      <c r="F33" s="17">
        <v>454185.5568031164</v>
      </c>
      <c r="G33" s="34">
        <v>0.24484332994467065</v>
      </c>
      <c r="H33" s="16">
        <v>0.37287936838005137</v>
      </c>
      <c r="I33" s="257">
        <v>209141.11043722354</v>
      </c>
      <c r="J33" s="34">
        <v>0.50174364292048201</v>
      </c>
      <c r="K33" s="16">
        <v>0.1717016404287372</v>
      </c>
      <c r="L33" s="241">
        <v>57507.729610599672</v>
      </c>
      <c r="M33" s="34">
        <v>0.25455747321731842</v>
      </c>
      <c r="N33" s="16">
        <v>4.7212963012530675E-2</v>
      </c>
      <c r="O33" s="17">
        <v>1218049.5766668296</v>
      </c>
      <c r="P33" s="34">
        <v>0.27082728835056508</v>
      </c>
      <c r="Q33" s="16">
        <f t="shared" si="0"/>
        <v>1</v>
      </c>
    </row>
    <row r="34" spans="1:17" ht="15.75" x14ac:dyDescent="0.25">
      <c r="A34" s="499"/>
      <c r="B34" s="397" t="s">
        <v>40</v>
      </c>
      <c r="C34" s="257">
        <v>538646.20460292569</v>
      </c>
      <c r="D34" s="34">
        <v>0.26935431908051638</v>
      </c>
      <c r="E34" s="16">
        <v>0.67984426127909725</v>
      </c>
      <c r="F34" s="17">
        <v>177437.4019238452</v>
      </c>
      <c r="G34" s="34">
        <v>9.565333748073751E-2</v>
      </c>
      <c r="H34" s="16">
        <v>0.22394996642206658</v>
      </c>
      <c r="I34" s="257">
        <v>30731.338931847466</v>
      </c>
      <c r="J34" s="34">
        <v>7.3726556750388264E-2</v>
      </c>
      <c r="K34" s="16">
        <v>3.8787100392994996E-2</v>
      </c>
      <c r="L34" s="241">
        <v>45493.286414202681</v>
      </c>
      <c r="M34" s="34">
        <v>0.20137564317643794</v>
      </c>
      <c r="N34" s="16">
        <v>5.7418671905841226E-2</v>
      </c>
      <c r="O34" s="17">
        <v>792308.23187282099</v>
      </c>
      <c r="P34" s="34">
        <v>0.17616580973915488</v>
      </c>
      <c r="Q34" s="16">
        <f t="shared" si="0"/>
        <v>1</v>
      </c>
    </row>
    <row r="35" spans="1:17" ht="15.75" x14ac:dyDescent="0.25">
      <c r="A35" s="499"/>
      <c r="B35" s="397" t="s">
        <v>263</v>
      </c>
      <c r="C35" s="257">
        <v>77787.613273981551</v>
      </c>
      <c r="D35" s="34">
        <v>3.8898314751437561E-2</v>
      </c>
      <c r="E35" s="16">
        <v>0.32920549005305044</v>
      </c>
      <c r="F35" s="17">
        <v>105039.94590802731</v>
      </c>
      <c r="G35" s="34">
        <v>5.6625160681800485E-2</v>
      </c>
      <c r="H35" s="16">
        <v>0.44454027334663432</v>
      </c>
      <c r="I35" s="257">
        <v>38822.871563992114</v>
      </c>
      <c r="J35" s="34">
        <v>9.3138689789056622E-2</v>
      </c>
      <c r="K35" s="16">
        <v>0.1643025402190294</v>
      </c>
      <c r="L35" s="241">
        <v>14638.500102164189</v>
      </c>
      <c r="M35" s="34">
        <v>6.4797195488857276E-2</v>
      </c>
      <c r="N35" s="16">
        <v>6.1951696381285906E-2</v>
      </c>
      <c r="O35" s="17">
        <v>236288.93084816515</v>
      </c>
      <c r="P35" s="34">
        <v>5.2537673042816341E-2</v>
      </c>
      <c r="Q35" s="16">
        <f t="shared" si="0"/>
        <v>1</v>
      </c>
    </row>
    <row r="36" spans="1:17" ht="15.75" x14ac:dyDescent="0.25">
      <c r="A36" s="499"/>
      <c r="B36" s="397" t="s">
        <v>39</v>
      </c>
      <c r="C36" s="257">
        <v>161843.74197921439</v>
      </c>
      <c r="D36" s="34">
        <v>8.0931250504939142E-2</v>
      </c>
      <c r="E36" s="16">
        <v>0.44331796535191481</v>
      </c>
      <c r="F36" s="17">
        <v>164392.2345061228</v>
      </c>
      <c r="G36" s="34">
        <v>8.862092048200533E-2</v>
      </c>
      <c r="H36" s="16">
        <v>0.45029872659684883</v>
      </c>
      <c r="I36" s="257">
        <v>26270.124717795235</v>
      </c>
      <c r="J36" s="34">
        <v>6.3023802677180454E-2</v>
      </c>
      <c r="K36" s="16">
        <v>7.1958409370748044E-2</v>
      </c>
      <c r="L36" s="178">
        <v>12567.626072367306</v>
      </c>
      <c r="M36" s="34">
        <v>5.5630489309601398E-2</v>
      </c>
      <c r="N36" s="16">
        <v>3.4424898680488328E-2</v>
      </c>
      <c r="O36" s="17">
        <v>365073.72727549972</v>
      </c>
      <c r="P36" s="34">
        <v>8.1172334443577035E-2</v>
      </c>
      <c r="Q36" s="16">
        <f t="shared" si="0"/>
        <v>1</v>
      </c>
    </row>
    <row r="37" spans="1:17" ht="15.75" x14ac:dyDescent="0.25">
      <c r="A37" s="499"/>
      <c r="B37" s="397" t="s">
        <v>38</v>
      </c>
      <c r="C37" s="257">
        <v>33691.031019188282</v>
      </c>
      <c r="D37" s="34">
        <v>1.6847468044416489E-2</v>
      </c>
      <c r="E37" s="16">
        <v>0.27137349157548973</v>
      </c>
      <c r="F37" s="17">
        <v>70542.639112067627</v>
      </c>
      <c r="G37" s="34">
        <v>3.8028278100377698E-2</v>
      </c>
      <c r="H37" s="16">
        <v>0.56820470320093874</v>
      </c>
      <c r="I37" s="257">
        <v>17767.259888907403</v>
      </c>
      <c r="J37" s="34">
        <v>4.2624855929753687E-2</v>
      </c>
      <c r="K37" s="16">
        <v>0.14311118436939174</v>
      </c>
      <c r="L37" s="178">
        <v>2149.1143470708016</v>
      </c>
      <c r="M37" s="34">
        <v>9.5130362744244943E-3</v>
      </c>
      <c r="N37" s="16">
        <v>1.7310620854179892E-2</v>
      </c>
      <c r="O37" s="17">
        <v>124150.04436723411</v>
      </c>
      <c r="P37" s="34">
        <v>2.7604147243817188E-2</v>
      </c>
      <c r="Q37" s="16">
        <f t="shared" si="0"/>
        <v>1</v>
      </c>
    </row>
    <row r="38" spans="1:17" ht="15.75" x14ac:dyDescent="0.25">
      <c r="A38" s="499"/>
      <c r="B38" s="397" t="s">
        <v>37</v>
      </c>
      <c r="C38" s="257">
        <v>130496.3632804337</v>
      </c>
      <c r="D38" s="34">
        <v>6.5255744445087666E-2</v>
      </c>
      <c r="E38" s="16">
        <v>0.408994148610627</v>
      </c>
      <c r="F38" s="17">
        <v>159851.34139026506</v>
      </c>
      <c r="G38" s="34">
        <v>8.6173006023352941E-2</v>
      </c>
      <c r="H38" s="16">
        <v>0.50099682192431483</v>
      </c>
      <c r="I38" s="257">
        <v>15511.224467495893</v>
      </c>
      <c r="J38" s="34">
        <v>3.7212474650290102E-2</v>
      </c>
      <c r="K38" s="16">
        <v>4.8614381930005959E-2</v>
      </c>
      <c r="L38" s="178">
        <v>13207.648522478956</v>
      </c>
      <c r="M38" s="34">
        <v>5.8463543210459087E-2</v>
      </c>
      <c r="N38" s="16">
        <v>4.1394647535052238E-2</v>
      </c>
      <c r="O38" s="17">
        <v>319066.57766067359</v>
      </c>
      <c r="P38" s="34">
        <v>7.0942872676496377E-2</v>
      </c>
      <c r="Q38" s="16">
        <f t="shared" si="0"/>
        <v>1</v>
      </c>
    </row>
    <row r="39" spans="1:17" ht="15.75" x14ac:dyDescent="0.25">
      <c r="A39" s="499"/>
      <c r="B39" s="397" t="s">
        <v>27</v>
      </c>
      <c r="C39" s="257">
        <v>49578.557975582058</v>
      </c>
      <c r="D39" s="34">
        <v>2.479215227061915E-2</v>
      </c>
      <c r="E39" s="16">
        <v>0.2909720101955765</v>
      </c>
      <c r="F39" s="17">
        <v>107779.2176219548</v>
      </c>
      <c r="G39" s="34">
        <v>5.8101853187793116E-2</v>
      </c>
      <c r="H39" s="16">
        <v>0.63254634441389301</v>
      </c>
      <c r="I39" s="257">
        <v>8361.8470153573417</v>
      </c>
      <c r="J39" s="34">
        <v>2.00606354927454E-2</v>
      </c>
      <c r="K39" s="16">
        <v>4.9074913316452563E-2</v>
      </c>
      <c r="L39" s="177">
        <v>4669.8177400039558</v>
      </c>
      <c r="M39" s="34">
        <v>2.0670908281896605E-2</v>
      </c>
      <c r="N39" s="16">
        <v>2.7406732074077893E-2</v>
      </c>
      <c r="O39" s="17">
        <v>170389.44035289815</v>
      </c>
      <c r="P39" s="34">
        <v>3.7885247840751889E-2</v>
      </c>
      <c r="Q39" s="16">
        <f t="shared" si="0"/>
        <v>1</v>
      </c>
    </row>
    <row r="40" spans="1:17" ht="15.75" x14ac:dyDescent="0.25">
      <c r="A40" s="499"/>
      <c r="B40" s="397" t="s">
        <v>36</v>
      </c>
      <c r="C40" s="257">
        <v>227211.47033234674</v>
      </c>
      <c r="D40" s="34">
        <v>0.113618903012168</v>
      </c>
      <c r="E40" s="16">
        <v>0.47663193414731347</v>
      </c>
      <c r="F40" s="17">
        <v>212628.48668685602</v>
      </c>
      <c r="G40" s="34">
        <v>0.1146242233855832</v>
      </c>
      <c r="H40" s="16">
        <v>0.44604053974974217</v>
      </c>
      <c r="I40" s="257">
        <v>20490.796536308873</v>
      </c>
      <c r="J40" s="34">
        <v>4.9158804211073673E-2</v>
      </c>
      <c r="K40" s="16">
        <v>4.2984484766698687E-2</v>
      </c>
      <c r="L40" s="178">
        <v>16371.401827392467</v>
      </c>
      <c r="M40" s="34">
        <v>7.2467870152854719E-2</v>
      </c>
      <c r="N40" s="16">
        <v>3.434304133624564E-2</v>
      </c>
      <c r="O40" s="17">
        <v>476702.15538290411</v>
      </c>
      <c r="P40" s="34">
        <v>0.10599236235237013</v>
      </c>
      <c r="Q40" s="16">
        <f t="shared" si="0"/>
        <v>1</v>
      </c>
    </row>
    <row r="41" spans="1:17" ht="16.5" thickBot="1" x14ac:dyDescent="0.3">
      <c r="A41" s="501"/>
      <c r="B41" s="400" t="s">
        <v>25</v>
      </c>
      <c r="C41" s="11">
        <v>1999768.2102951969</v>
      </c>
      <c r="D41" s="10">
        <v>1</v>
      </c>
      <c r="E41" s="12">
        <v>0.44463855338792269</v>
      </c>
      <c r="F41" s="13">
        <v>1855004.8184108287</v>
      </c>
      <c r="G41" s="10">
        <v>1</v>
      </c>
      <c r="H41" s="12">
        <v>0.41245113045579557</v>
      </c>
      <c r="I41" s="11">
        <v>416828.62032866635</v>
      </c>
      <c r="J41" s="10">
        <v>1</v>
      </c>
      <c r="K41" s="12">
        <v>9.2679778486059183E-2</v>
      </c>
      <c r="L41" s="11">
        <v>225912.55673529065</v>
      </c>
      <c r="M41" s="10">
        <v>1</v>
      </c>
      <c r="N41" s="12">
        <v>5.0230537670222661E-2</v>
      </c>
      <c r="O41" s="11">
        <v>4497514.2057699822</v>
      </c>
      <c r="P41" s="10">
        <v>1</v>
      </c>
      <c r="Q41" s="32">
        <v>1</v>
      </c>
    </row>
    <row r="42" spans="1:17" ht="15.75" x14ac:dyDescent="0.25">
      <c r="A42" s="499" t="s">
        <v>306</v>
      </c>
      <c r="B42" s="397" t="s">
        <v>41</v>
      </c>
      <c r="C42" s="243">
        <v>67332.483081158236</v>
      </c>
      <c r="D42" s="240">
        <v>3.0926634429038962E-2</v>
      </c>
      <c r="E42" s="242">
        <v>0.32407079007953071</v>
      </c>
      <c r="F42" s="241">
        <v>101885.70508132374</v>
      </c>
      <c r="G42" s="240">
        <v>5.3226433332927175E-2</v>
      </c>
      <c r="H42" s="242">
        <v>0.49037521613032831</v>
      </c>
      <c r="I42" s="243">
        <v>33786.083875960634</v>
      </c>
      <c r="J42" s="240">
        <v>8.0949404867976152E-2</v>
      </c>
      <c r="K42" s="242">
        <v>0.16261219539725777</v>
      </c>
      <c r="L42" s="177">
        <v>4766.638337756528</v>
      </c>
      <c r="M42" s="240">
        <v>2.8594717219043334E-2</v>
      </c>
      <c r="N42" s="242">
        <v>2.2941798392883021E-2</v>
      </c>
      <c r="O42" s="241">
        <v>207770.91037619917</v>
      </c>
      <c r="P42" s="240">
        <v>4.4438876765078017E-2</v>
      </c>
      <c r="Q42" s="242">
        <v>1</v>
      </c>
    </row>
    <row r="43" spans="1:17" ht="15.75" x14ac:dyDescent="0.25">
      <c r="A43" s="499"/>
      <c r="B43" s="397" t="s">
        <v>265</v>
      </c>
      <c r="C43" s="243">
        <v>156510.4176634574</v>
      </c>
      <c r="D43" s="240">
        <v>7.188715238051914E-2</v>
      </c>
      <c r="E43" s="242">
        <v>0.42492912168347763</v>
      </c>
      <c r="F43" s="241">
        <v>167876.88056540562</v>
      </c>
      <c r="G43" s="240">
        <v>8.7701091967927775E-2</v>
      </c>
      <c r="H43" s="242">
        <v>0.4557893108624399</v>
      </c>
      <c r="I43" s="243">
        <v>14899.631522887003</v>
      </c>
      <c r="J43" s="240">
        <v>3.5698612155166405E-2</v>
      </c>
      <c r="K43" s="242">
        <v>4.0452817332849542E-2</v>
      </c>
      <c r="L43" s="178">
        <v>29034.302371378773</v>
      </c>
      <c r="M43" s="240">
        <v>0.17417467135812348</v>
      </c>
      <c r="N43" s="242">
        <v>7.8828750121232999E-2</v>
      </c>
      <c r="O43" s="241">
        <v>368321.23212312878</v>
      </c>
      <c r="P43" s="240">
        <v>7.8778024385825651E-2</v>
      </c>
      <c r="Q43" s="242">
        <v>1</v>
      </c>
    </row>
    <row r="44" spans="1:17" ht="15.75" x14ac:dyDescent="0.25">
      <c r="A44" s="499"/>
      <c r="B44" s="397" t="s">
        <v>262</v>
      </c>
      <c r="C44" s="243">
        <v>35011.5447101018</v>
      </c>
      <c r="D44" s="240">
        <v>1.6081231442781441E-2</v>
      </c>
      <c r="E44" s="242">
        <v>0.19945417619783076</v>
      </c>
      <c r="F44" s="241">
        <v>126662.85876274121</v>
      </c>
      <c r="G44" s="240">
        <v>6.6170344527839264E-2</v>
      </c>
      <c r="H44" s="242">
        <v>0.72157445090092054</v>
      </c>
      <c r="I44" s="243">
        <v>10494.204224508432</v>
      </c>
      <c r="J44" s="240">
        <v>2.5143475925050666E-2</v>
      </c>
      <c r="K44" s="242">
        <v>5.978350500619882E-2</v>
      </c>
      <c r="L44" s="177">
        <v>3368.1766283636935</v>
      </c>
      <c r="M44" s="240">
        <v>2.0205446985344596E-2</v>
      </c>
      <c r="N44" s="242">
        <v>1.9187867895049931E-2</v>
      </c>
      <c r="O44" s="241">
        <v>175536.78432571513</v>
      </c>
      <c r="P44" s="240">
        <v>3.7544512426038457E-2</v>
      </c>
      <c r="Q44" s="242">
        <v>1</v>
      </c>
    </row>
    <row r="45" spans="1:17" ht="15.75" x14ac:dyDescent="0.25">
      <c r="A45" s="499"/>
      <c r="B45" s="397" t="s">
        <v>31</v>
      </c>
      <c r="C45" s="243">
        <v>588426.78706757608</v>
      </c>
      <c r="D45" s="240">
        <v>0.27027163263766918</v>
      </c>
      <c r="E45" s="242">
        <v>0.44233948248012717</v>
      </c>
      <c r="F45" s="241">
        <v>486722.34966393281</v>
      </c>
      <c r="G45" s="240">
        <v>0.25427016160269772</v>
      </c>
      <c r="H45" s="242">
        <v>0.36588496138115217</v>
      </c>
      <c r="I45" s="243">
        <v>215099.85766264613</v>
      </c>
      <c r="J45" s="240">
        <v>0.5153661942266905</v>
      </c>
      <c r="K45" s="242">
        <v>0.1616975328302262</v>
      </c>
      <c r="L45" s="241">
        <v>40011.609448759024</v>
      </c>
      <c r="M45" s="240">
        <v>0.24002673930671228</v>
      </c>
      <c r="N45" s="242">
        <v>3.0078023308494413E-2</v>
      </c>
      <c r="O45" s="241">
        <v>1330260.6038429141</v>
      </c>
      <c r="P45" s="240">
        <v>0.2845214805700027</v>
      </c>
      <c r="Q45" s="242">
        <v>1</v>
      </c>
    </row>
    <row r="46" spans="1:17" ht="15.75" x14ac:dyDescent="0.25">
      <c r="A46" s="499"/>
      <c r="B46" s="397" t="s">
        <v>40</v>
      </c>
      <c r="C46" s="243">
        <v>602311.652330079</v>
      </c>
      <c r="D46" s="240">
        <v>0.27664912136851411</v>
      </c>
      <c r="E46" s="242">
        <v>0.72775784035906677</v>
      </c>
      <c r="F46" s="241">
        <v>166683.14244481866</v>
      </c>
      <c r="G46" s="240">
        <v>8.7077467462000471E-2</v>
      </c>
      <c r="H46" s="242">
        <v>0.20139899884159362</v>
      </c>
      <c r="I46" s="243">
        <v>31601.306171899752</v>
      </c>
      <c r="J46" s="240">
        <v>7.5714810188052678E-2</v>
      </c>
      <c r="K46" s="242">
        <v>3.8183053977484713E-2</v>
      </c>
      <c r="L46" s="178">
        <v>27030.368914256629</v>
      </c>
      <c r="M46" s="240">
        <v>0.16215322008117231</v>
      </c>
      <c r="N46" s="242">
        <v>3.2660106821854815E-2</v>
      </c>
      <c r="O46" s="241">
        <v>827626.46986105409</v>
      </c>
      <c r="P46" s="240">
        <v>0.17701607330438432</v>
      </c>
      <c r="Q46" s="242">
        <v>1</v>
      </c>
    </row>
    <row r="47" spans="1:17" ht="15.75" x14ac:dyDescent="0.25">
      <c r="A47" s="499"/>
      <c r="B47" s="397" t="s">
        <v>263</v>
      </c>
      <c r="C47" s="243">
        <v>72984.634204442336</v>
      </c>
      <c r="D47" s="240">
        <v>3.3522736689470888E-2</v>
      </c>
      <c r="E47" s="242">
        <v>0.29681210658196544</v>
      </c>
      <c r="F47" s="241">
        <v>130832.19569099975</v>
      </c>
      <c r="G47" s="240">
        <v>6.834846101510636E-2</v>
      </c>
      <c r="H47" s="242">
        <v>0.53206513994456606</v>
      </c>
      <c r="I47" s="243">
        <v>28125.039093228221</v>
      </c>
      <c r="J47" s="240">
        <v>6.7385885409030843E-2</v>
      </c>
      <c r="K47" s="242">
        <v>0.1143782138796154</v>
      </c>
      <c r="L47" s="178">
        <v>13953.20262724249</v>
      </c>
      <c r="M47" s="240">
        <v>8.3704249232762151E-2</v>
      </c>
      <c r="N47" s="242">
        <v>5.6744539593853026E-2</v>
      </c>
      <c r="O47" s="241">
        <v>245895.07161591281</v>
      </c>
      <c r="P47" s="240">
        <v>5.2593025486070831E-2</v>
      </c>
      <c r="Q47" s="242">
        <v>1</v>
      </c>
    </row>
    <row r="48" spans="1:17" ht="15.75" x14ac:dyDescent="0.25">
      <c r="A48" s="499"/>
      <c r="B48" s="397" t="s">
        <v>39</v>
      </c>
      <c r="C48" s="243">
        <v>159867.0737921017</v>
      </c>
      <c r="D48" s="240">
        <v>7.342890566577151E-2</v>
      </c>
      <c r="E48" s="242">
        <v>0.46293704897392085</v>
      </c>
      <c r="F48" s="241">
        <v>152065.81636511852</v>
      </c>
      <c r="G48" s="240">
        <v>7.9441183927761727E-2</v>
      </c>
      <c r="H48" s="242">
        <v>0.44034646164491259</v>
      </c>
      <c r="I48" s="243">
        <v>25456.645970697962</v>
      </c>
      <c r="J48" s="240">
        <v>6.0992577560283215E-2</v>
      </c>
      <c r="K48" s="242">
        <v>7.3716396271656798E-2</v>
      </c>
      <c r="L48" s="177">
        <v>7942.6729627992163</v>
      </c>
      <c r="M48" s="240">
        <v>4.7647518280457699E-2</v>
      </c>
      <c r="N48" s="242">
        <v>2.3000093109509831E-2</v>
      </c>
      <c r="O48" s="241">
        <v>345332.20909071737</v>
      </c>
      <c r="P48" s="240">
        <v>7.3861039810664927E-2</v>
      </c>
      <c r="Q48" s="242">
        <v>1</v>
      </c>
    </row>
    <row r="49" spans="1:17" ht="15.75" x14ac:dyDescent="0.25">
      <c r="A49" s="499"/>
      <c r="B49" s="397" t="s">
        <v>38</v>
      </c>
      <c r="C49" s="243">
        <v>37987.164111469261</v>
      </c>
      <c r="D49" s="240">
        <v>1.7447969890777265E-2</v>
      </c>
      <c r="E49" s="242">
        <v>0.27218289714573468</v>
      </c>
      <c r="F49" s="241">
        <v>81946.277086413567</v>
      </c>
      <c r="G49" s="240">
        <v>4.2809813709785052E-2</v>
      </c>
      <c r="H49" s="242">
        <v>0.58715557292556464</v>
      </c>
      <c r="I49" s="243">
        <v>17776.346518584123</v>
      </c>
      <c r="J49" s="240">
        <v>4.2591046558969989E-2</v>
      </c>
      <c r="K49" s="242">
        <v>0.12736980001710324</v>
      </c>
      <c r="L49" s="177">
        <v>1855.0582375748099</v>
      </c>
      <c r="M49" s="240">
        <v>1.1128359646701192E-2</v>
      </c>
      <c r="N49" s="242">
        <v>1.3291729911597324E-2</v>
      </c>
      <c r="O49" s="241">
        <v>139564.84595404178</v>
      </c>
      <c r="P49" s="240">
        <v>2.985068977586398E-2</v>
      </c>
      <c r="Q49" s="242">
        <v>1</v>
      </c>
    </row>
    <row r="50" spans="1:17" ht="15.75" x14ac:dyDescent="0.25">
      <c r="A50" s="499"/>
      <c r="B50" s="397" t="s">
        <v>37</v>
      </c>
      <c r="C50" s="243">
        <v>140403.14394518404</v>
      </c>
      <c r="D50" s="240">
        <v>6.4488884217245301E-2</v>
      </c>
      <c r="E50" s="242">
        <v>0.41793789341526733</v>
      </c>
      <c r="F50" s="241">
        <v>166081.96857525324</v>
      </c>
      <c r="G50" s="240">
        <v>8.6763406320014155E-2</v>
      </c>
      <c r="H50" s="242">
        <v>0.49437602414160803</v>
      </c>
      <c r="I50" s="243">
        <v>14911.404642854681</v>
      </c>
      <c r="J50" s="240">
        <v>3.5726819835533323E-2</v>
      </c>
      <c r="K50" s="242">
        <v>4.4386762783107089E-2</v>
      </c>
      <c r="L50" s="177">
        <v>14546.086169108043</v>
      </c>
      <c r="M50" s="240">
        <v>8.7260914543235354E-2</v>
      </c>
      <c r="N50" s="242">
        <v>4.3299319660017481E-2</v>
      </c>
      <c r="O50" s="241">
        <v>335942.60333240003</v>
      </c>
      <c r="P50" s="240">
        <v>7.1852753220347662E-2</v>
      </c>
      <c r="Q50" s="242">
        <v>1</v>
      </c>
    </row>
    <row r="51" spans="1:17" ht="15.75" x14ac:dyDescent="0.25">
      <c r="A51" s="499"/>
      <c r="B51" s="397" t="s">
        <v>27</v>
      </c>
      <c r="C51" s="243">
        <v>50999.147255207761</v>
      </c>
      <c r="D51" s="240">
        <v>2.3424533170022001E-2</v>
      </c>
      <c r="E51" s="242">
        <v>0.27888619528149622</v>
      </c>
      <c r="F51" s="241">
        <v>119245.86466996919</v>
      </c>
      <c r="G51" s="240">
        <v>6.2295609192842695E-2</v>
      </c>
      <c r="H51" s="242">
        <v>0.6520898346484405</v>
      </c>
      <c r="I51" s="243">
        <v>8422.1071387706725</v>
      </c>
      <c r="J51" s="240">
        <v>2.0178857162635126E-2</v>
      </c>
      <c r="K51" s="242">
        <v>4.605585666817269E-2</v>
      </c>
      <c r="L51" s="177">
        <v>4200.1153781563617</v>
      </c>
      <c r="M51" s="240">
        <v>2.5196187127186864E-2</v>
      </c>
      <c r="N51" s="242">
        <v>2.2968113401890616E-2</v>
      </c>
      <c r="O51" s="241">
        <v>182867.23444210397</v>
      </c>
      <c r="P51" s="240">
        <v>3.9112378537636688E-2</v>
      </c>
      <c r="Q51" s="242">
        <v>1</v>
      </c>
    </row>
    <row r="52" spans="1:17" ht="15.75" x14ac:dyDescent="0.25">
      <c r="A52" s="499"/>
      <c r="B52" s="397" t="s">
        <v>36</v>
      </c>
      <c r="C52" s="243">
        <v>265334.08940855146</v>
      </c>
      <c r="D52" s="240">
        <v>0.12187119810819033</v>
      </c>
      <c r="E52" s="242">
        <v>0.51390140266967987</v>
      </c>
      <c r="F52" s="241">
        <v>214190.67344570358</v>
      </c>
      <c r="G52" s="240">
        <v>0.1118960269410975</v>
      </c>
      <c r="H52" s="242">
        <v>0.41484638392251333</v>
      </c>
      <c r="I52" s="243">
        <v>16800.223924225531</v>
      </c>
      <c r="J52" s="240">
        <v>4.0252316110611204E-2</v>
      </c>
      <c r="K52" s="242">
        <v>3.2538821751359776E-2</v>
      </c>
      <c r="L52" s="178">
        <v>19988.236011261699</v>
      </c>
      <c r="M52" s="240">
        <v>0.11990797621926087</v>
      </c>
      <c r="N52" s="242">
        <v>3.8713391656447056E-2</v>
      </c>
      <c r="O52" s="241">
        <v>516313.22278974229</v>
      </c>
      <c r="P52" s="240">
        <v>0.11043114571808692</v>
      </c>
      <c r="Q52" s="242">
        <v>1</v>
      </c>
    </row>
    <row r="53" spans="1:17" ht="16.5" thickBot="1" x14ac:dyDescent="0.3">
      <c r="A53" s="501"/>
      <c r="B53" s="400" t="s">
        <v>25</v>
      </c>
      <c r="C53" s="245">
        <v>2177168.1375693288</v>
      </c>
      <c r="D53" s="244">
        <v>1</v>
      </c>
      <c r="E53" s="247">
        <v>0.46566146525091678</v>
      </c>
      <c r="F53" s="246">
        <v>1914193.7323516801</v>
      </c>
      <c r="G53" s="244">
        <v>1</v>
      </c>
      <c r="H53" s="247">
        <v>0.40941544329973473</v>
      </c>
      <c r="I53" s="245">
        <v>417372.85074626311</v>
      </c>
      <c r="J53" s="244">
        <v>1</v>
      </c>
      <c r="K53" s="247">
        <v>8.9269381579064264E-2</v>
      </c>
      <c r="L53" s="245">
        <v>166696.46708665724</v>
      </c>
      <c r="M53" s="244">
        <v>1</v>
      </c>
      <c r="N53" s="247">
        <v>3.5653709870284288E-2</v>
      </c>
      <c r="O53" s="245">
        <v>4675431.1877539288</v>
      </c>
      <c r="P53" s="244">
        <v>1</v>
      </c>
      <c r="Q53" s="414">
        <v>1</v>
      </c>
    </row>
    <row r="54" spans="1:17" ht="15.75" x14ac:dyDescent="0.25">
      <c r="B54" s="2"/>
    </row>
    <row r="55" spans="1:17" x14ac:dyDescent="0.2">
      <c r="A55" s="8" t="s">
        <v>24</v>
      </c>
      <c r="B55" s="31"/>
    </row>
    <row r="56" spans="1:17" x14ac:dyDescent="0.2">
      <c r="A56" s="488" t="s">
        <v>23</v>
      </c>
      <c r="B56" s="488"/>
      <c r="C56" s="488"/>
      <c r="D56" s="488"/>
      <c r="E56" s="488"/>
      <c r="F56" s="488"/>
    </row>
    <row r="57" spans="1:17" x14ac:dyDescent="0.2">
      <c r="A57" s="488"/>
      <c r="B57" s="488"/>
      <c r="C57" s="488"/>
      <c r="D57" s="488"/>
      <c r="E57" s="488"/>
      <c r="F57" s="488"/>
    </row>
    <row r="58" spans="1:17" x14ac:dyDescent="0.2">
      <c r="A58" s="488"/>
      <c r="B58" s="488"/>
      <c r="C58" s="488"/>
      <c r="D58" s="488"/>
      <c r="E58" s="488"/>
      <c r="F58" s="488"/>
      <c r="I58" s="335"/>
    </row>
    <row r="59" spans="1:17" x14ac:dyDescent="0.2">
      <c r="A59" s="488" t="s">
        <v>22</v>
      </c>
      <c r="B59" s="488"/>
      <c r="C59" s="488"/>
      <c r="D59" s="488"/>
      <c r="E59" s="488"/>
      <c r="F59" s="488"/>
      <c r="I59" s="335"/>
    </row>
    <row r="60" spans="1:17" x14ac:dyDescent="0.2">
      <c r="A60" s="488"/>
      <c r="B60" s="488"/>
      <c r="C60" s="488"/>
      <c r="D60" s="488"/>
      <c r="E60" s="488"/>
      <c r="F60" s="488"/>
      <c r="I60" s="335"/>
      <c r="K60" s="201"/>
    </row>
    <row r="61" spans="1:17" x14ac:dyDescent="0.2">
      <c r="A61" s="488"/>
      <c r="B61" s="488"/>
      <c r="C61" s="488"/>
      <c r="D61" s="488"/>
      <c r="E61" s="488"/>
      <c r="F61" s="488"/>
      <c r="I61" s="335"/>
      <c r="K61" s="201"/>
    </row>
    <row r="62" spans="1:17" x14ac:dyDescent="0.2">
      <c r="A62" s="488"/>
      <c r="B62" s="488"/>
      <c r="C62" s="488"/>
      <c r="D62" s="488"/>
      <c r="E62" s="488"/>
      <c r="F62" s="488"/>
      <c r="I62" s="335"/>
      <c r="K62" s="201"/>
    </row>
    <row r="63" spans="1:17" x14ac:dyDescent="0.2">
      <c r="A63" s="29" t="s">
        <v>35</v>
      </c>
      <c r="B63" s="28"/>
      <c r="C63" s="6"/>
      <c r="D63" s="6"/>
      <c r="E63" s="30"/>
      <c r="I63" s="335"/>
      <c r="K63" s="201"/>
    </row>
    <row r="64" spans="1:17" x14ac:dyDescent="0.2">
      <c r="A64" s="29" t="s">
        <v>34</v>
      </c>
      <c r="B64" s="28"/>
      <c r="C64" s="6"/>
      <c r="D64" s="6"/>
      <c r="E64" s="27"/>
      <c r="I64" s="335"/>
      <c r="K64" s="201"/>
    </row>
    <row r="65" spans="1:11" x14ac:dyDescent="0.2">
      <c r="A65" s="5"/>
      <c r="B65" s="5"/>
      <c r="C65" s="5"/>
      <c r="D65" s="5"/>
      <c r="E65" s="5"/>
      <c r="F65" s="5"/>
      <c r="K65" s="201"/>
    </row>
    <row r="66" spans="1:11" x14ac:dyDescent="0.2">
      <c r="K66" s="201"/>
    </row>
    <row r="67" spans="1:11" x14ac:dyDescent="0.2">
      <c r="A67" s="4" t="s">
        <v>449</v>
      </c>
      <c r="K67" s="201"/>
    </row>
    <row r="68" spans="1:11" x14ac:dyDescent="0.2">
      <c r="K68" s="201"/>
    </row>
    <row r="69" spans="1:11" x14ac:dyDescent="0.2">
      <c r="K69" s="201"/>
    </row>
    <row r="70" spans="1:11" x14ac:dyDescent="0.2">
      <c r="K70" s="201"/>
    </row>
    <row r="71" spans="1:11" x14ac:dyDescent="0.2">
      <c r="K71" s="201"/>
    </row>
  </sheetData>
  <mergeCells count="13">
    <mergeCell ref="O4:Q4"/>
    <mergeCell ref="A56:F58"/>
    <mergeCell ref="A59:F62"/>
    <mergeCell ref="C4:E4"/>
    <mergeCell ref="F4:H4"/>
    <mergeCell ref="I4:K4"/>
    <mergeCell ref="A6:A17"/>
    <mergeCell ref="A30:A41"/>
    <mergeCell ref="A4:A5"/>
    <mergeCell ref="B4:B5"/>
    <mergeCell ref="L4:N4"/>
    <mergeCell ref="A18:A29"/>
    <mergeCell ref="A42:A53"/>
  </mergeCells>
  <hyperlinks>
    <hyperlink ref="A1" location="Contents!A1" display="Contents "/>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pane xSplit="2" ySplit="4" topLeftCell="C32" activePane="bottomRight" state="frozen"/>
      <selection pane="topRight" activeCell="C1" sqref="C1"/>
      <selection pane="bottomLeft" activeCell="A5" sqref="A5"/>
      <selection pane="bottomRight" activeCell="A53" sqref="A53"/>
    </sheetView>
  </sheetViews>
  <sheetFormatPr defaultRowHeight="15" x14ac:dyDescent="0.2"/>
  <cols>
    <col min="1" max="1" width="13.28515625" style="1" customWidth="1"/>
    <col min="2" max="2" width="41.5703125" style="1" customWidth="1"/>
    <col min="3" max="7" width="12.5703125" style="1" customWidth="1"/>
    <col min="8" max="8" width="11.42578125" style="1" bestFit="1" customWidth="1"/>
    <col min="9" max="9" width="9.140625" style="1"/>
    <col min="10" max="10" width="11.85546875" style="1" customWidth="1"/>
    <col min="11" max="11" width="12" style="1" customWidth="1"/>
    <col min="12" max="16384" width="9.140625" style="1"/>
  </cols>
  <sheetData>
    <row r="1" spans="1:10" x14ac:dyDescent="0.2">
      <c r="A1" s="26" t="s">
        <v>33</v>
      </c>
    </row>
    <row r="2" spans="1:10" s="3" customFormat="1" ht="15.75" x14ac:dyDescent="0.25">
      <c r="A2" s="2" t="s">
        <v>480</v>
      </c>
    </row>
    <row r="3" spans="1:10" s="3" customFormat="1" ht="16.5" thickBot="1" x14ac:dyDescent="0.3">
      <c r="B3" s="256"/>
    </row>
    <row r="4" spans="1:10" s="2" customFormat="1" ht="48" thickBot="1" x14ac:dyDescent="0.3">
      <c r="A4" s="259" t="s">
        <v>204</v>
      </c>
      <c r="B4" s="46"/>
      <c r="C4" s="45" t="s">
        <v>25</v>
      </c>
      <c r="D4" s="45" t="s">
        <v>56</v>
      </c>
      <c r="E4" s="45" t="s">
        <v>55</v>
      </c>
      <c r="F4" s="45" t="s">
        <v>54</v>
      </c>
      <c r="G4" s="45" t="s">
        <v>482</v>
      </c>
      <c r="H4" s="44" t="s">
        <v>49</v>
      </c>
    </row>
    <row r="5" spans="1:10" ht="15.75" x14ac:dyDescent="0.25">
      <c r="A5" s="498" t="s">
        <v>203</v>
      </c>
      <c r="B5" s="260" t="s">
        <v>41</v>
      </c>
      <c r="C5" s="353">
        <v>118955.62263927622</v>
      </c>
      <c r="D5" s="354">
        <v>63736.749305149184</v>
      </c>
      <c r="E5" s="354">
        <v>13279.016529455728</v>
      </c>
      <c r="F5" s="353">
        <v>8864.9466410891237</v>
      </c>
      <c r="G5" s="354">
        <v>30309.312367800587</v>
      </c>
      <c r="H5" s="355">
        <v>235145.64748277084</v>
      </c>
      <c r="J5" s="39"/>
    </row>
    <row r="6" spans="1:10" ht="15.75" x14ac:dyDescent="0.25">
      <c r="A6" s="499"/>
      <c r="B6" s="19" t="s">
        <v>265</v>
      </c>
      <c r="C6" s="43">
        <v>140763.31227405125</v>
      </c>
      <c r="D6" s="41">
        <v>101569.72873308881</v>
      </c>
      <c r="E6" s="41">
        <v>19432.670041992827</v>
      </c>
      <c r="F6" s="42">
        <v>13772.100728713611</v>
      </c>
      <c r="G6" s="41">
        <v>37976.591904548644</v>
      </c>
      <c r="H6" s="40">
        <v>313514.40368239512</v>
      </c>
      <c r="J6" s="39"/>
    </row>
    <row r="7" spans="1:10" ht="15.75" x14ac:dyDescent="0.25">
      <c r="A7" s="499"/>
      <c r="B7" s="19" t="s">
        <v>262</v>
      </c>
      <c r="C7" s="41">
        <v>81672.997892242347</v>
      </c>
      <c r="D7" s="41">
        <v>60306.380254687974</v>
      </c>
      <c r="E7" s="41">
        <v>12178.755482963285</v>
      </c>
      <c r="F7" s="41">
        <v>8791.8710433143478</v>
      </c>
      <c r="G7" s="41">
        <v>21180.550597945694</v>
      </c>
      <c r="H7" s="40">
        <v>184130.55527115363</v>
      </c>
      <c r="J7" s="39"/>
    </row>
    <row r="8" spans="1:10" ht="15.75" x14ac:dyDescent="0.25">
      <c r="A8" s="499"/>
      <c r="B8" s="19" t="s">
        <v>31</v>
      </c>
      <c r="C8" s="41">
        <v>357287.63498163613</v>
      </c>
      <c r="D8" s="41">
        <v>422297.11961541168</v>
      </c>
      <c r="E8" s="41">
        <v>112479.45892192436</v>
      </c>
      <c r="F8" s="41">
        <v>74273.161014014288</v>
      </c>
      <c r="G8" s="41">
        <v>121708.87695190427</v>
      </c>
      <c r="H8" s="40">
        <v>1088046.2514848907</v>
      </c>
      <c r="J8" s="39"/>
    </row>
    <row r="9" spans="1:10" ht="15.75" x14ac:dyDescent="0.25">
      <c r="A9" s="499"/>
      <c r="B9" s="19" t="s">
        <v>40</v>
      </c>
      <c r="C9" s="43">
        <v>487163.00132861309</v>
      </c>
      <c r="D9" s="41">
        <v>119339.8720266918</v>
      </c>
      <c r="E9" s="41">
        <v>25294.870989877789</v>
      </c>
      <c r="F9" s="41">
        <v>18664.861608797957</v>
      </c>
      <c r="G9" s="41">
        <v>110240.5184385421</v>
      </c>
      <c r="H9" s="40">
        <v>760703.12439252262</v>
      </c>
      <c r="J9" s="39"/>
    </row>
    <row r="10" spans="1:10" ht="15.75" x14ac:dyDescent="0.25">
      <c r="A10" s="499"/>
      <c r="B10" s="19" t="s">
        <v>263</v>
      </c>
      <c r="C10" s="41">
        <v>72361.028378842107</v>
      </c>
      <c r="D10" s="41">
        <v>72648.660628309866</v>
      </c>
      <c r="E10" s="42">
        <v>17348.929596697122</v>
      </c>
      <c r="F10" s="43">
        <v>12540.661257628795</v>
      </c>
      <c r="G10" s="41">
        <v>20763.340552572146</v>
      </c>
      <c r="H10" s="40">
        <v>195662.62041405006</v>
      </c>
      <c r="J10" s="39"/>
    </row>
    <row r="11" spans="1:10" ht="15.75" x14ac:dyDescent="0.25">
      <c r="A11" s="499"/>
      <c r="B11" s="19" t="s">
        <v>39</v>
      </c>
      <c r="C11" s="43">
        <v>220873.31143917239</v>
      </c>
      <c r="D11" s="41">
        <v>54541.750480963128</v>
      </c>
      <c r="E11" s="41">
        <v>11377.86328105748</v>
      </c>
      <c r="F11" s="43">
        <v>7242.7394053321041</v>
      </c>
      <c r="G11" s="42">
        <v>48695.46642597895</v>
      </c>
      <c r="H11" s="40">
        <v>342731.13103250402</v>
      </c>
      <c r="J11" s="39"/>
    </row>
    <row r="12" spans="1:10" ht="15.75" x14ac:dyDescent="0.25">
      <c r="A12" s="499"/>
      <c r="B12" s="19" t="s">
        <v>38</v>
      </c>
      <c r="C12" s="42">
        <v>37883.356043971136</v>
      </c>
      <c r="D12" s="41">
        <v>61495.098748906719</v>
      </c>
      <c r="E12" s="41">
        <v>12109.940824833304</v>
      </c>
      <c r="F12" s="42">
        <v>7070.7012536061911</v>
      </c>
      <c r="G12" s="41">
        <v>12416.303191654066</v>
      </c>
      <c r="H12" s="40">
        <v>130975.40006297143</v>
      </c>
      <c r="J12" s="39"/>
    </row>
    <row r="13" spans="1:10" ht="15.75" x14ac:dyDescent="0.25">
      <c r="A13" s="499"/>
      <c r="B13" s="19" t="s">
        <v>37</v>
      </c>
      <c r="C13" s="43">
        <v>111198.86589164886</v>
      </c>
      <c r="D13" s="41">
        <v>82014.932657272177</v>
      </c>
      <c r="E13" s="42">
        <v>17612.601148178826</v>
      </c>
      <c r="F13" s="43">
        <v>11930.908058443863</v>
      </c>
      <c r="G13" s="42">
        <v>30152.130417145279</v>
      </c>
      <c r="H13" s="40">
        <v>252909.438172689</v>
      </c>
      <c r="J13" s="39"/>
    </row>
    <row r="14" spans="1:10" ht="15.75" x14ac:dyDescent="0.25">
      <c r="A14" s="499"/>
      <c r="B14" s="19" t="s">
        <v>27</v>
      </c>
      <c r="C14" s="41">
        <v>64282.793774694816</v>
      </c>
      <c r="D14" s="41">
        <v>45209.268371356797</v>
      </c>
      <c r="E14" s="41">
        <v>9400.0721748895758</v>
      </c>
      <c r="F14" s="42">
        <v>6194.2882483177209</v>
      </c>
      <c r="G14" s="41">
        <v>17083.50117741376</v>
      </c>
      <c r="H14" s="40">
        <v>142169.92374667266</v>
      </c>
      <c r="J14" s="39"/>
    </row>
    <row r="15" spans="1:10" ht="15.75" x14ac:dyDescent="0.25">
      <c r="A15" s="499"/>
      <c r="B15" s="19" t="s">
        <v>36</v>
      </c>
      <c r="C15" s="42">
        <v>319016.46022170782</v>
      </c>
      <c r="D15" s="41">
        <v>68615.312887142485</v>
      </c>
      <c r="E15" s="41">
        <v>15077.734824170251</v>
      </c>
      <c r="F15" s="41">
        <v>10016.646043605886</v>
      </c>
      <c r="G15" s="41">
        <v>70805.837489677957</v>
      </c>
      <c r="H15" s="40">
        <v>483531.99146630435</v>
      </c>
      <c r="J15" s="39"/>
    </row>
    <row r="16" spans="1:10" ht="16.5" thickBot="1" x14ac:dyDescent="0.3">
      <c r="A16" s="500"/>
      <c r="B16" s="357" t="s">
        <v>8</v>
      </c>
      <c r="C16" s="406">
        <v>2011458.384865856</v>
      </c>
      <c r="D16" s="406">
        <v>1151774.8737089809</v>
      </c>
      <c r="E16" s="406">
        <v>265591.91381604056</v>
      </c>
      <c r="F16" s="406">
        <v>179362.8853028639</v>
      </c>
      <c r="G16" s="406">
        <v>521332.42951518344</v>
      </c>
      <c r="H16" s="407">
        <v>4129520.4872089247</v>
      </c>
      <c r="J16" s="39"/>
    </row>
    <row r="17" spans="1:11" ht="15.75" x14ac:dyDescent="0.25">
      <c r="A17" s="506" t="s">
        <v>278</v>
      </c>
      <c r="B17" s="395" t="s">
        <v>41</v>
      </c>
      <c r="C17" s="403">
        <v>108733.60458340182</v>
      </c>
      <c r="D17" s="404">
        <v>67846.571557566072</v>
      </c>
      <c r="E17" s="404">
        <v>12954.740172834487</v>
      </c>
      <c r="F17" s="403">
        <v>10305.024633474002</v>
      </c>
      <c r="G17" s="404">
        <v>29165.421981397823</v>
      </c>
      <c r="H17" s="405">
        <v>229005.36292867418</v>
      </c>
      <c r="J17" s="39"/>
      <c r="K17" s="39"/>
    </row>
    <row r="18" spans="1:11" ht="15.75" x14ac:dyDescent="0.25">
      <c r="A18" s="499"/>
      <c r="B18" s="19" t="s">
        <v>265</v>
      </c>
      <c r="C18" s="271">
        <v>189141.13850375</v>
      </c>
      <c r="D18" s="271">
        <v>104704.11468391358</v>
      </c>
      <c r="E18" s="271">
        <v>20695.185164491955</v>
      </c>
      <c r="F18" s="271">
        <v>15788.786481161791</v>
      </c>
      <c r="G18" s="271">
        <v>45552.248812471968</v>
      </c>
      <c r="H18" s="272">
        <v>375881.47364578926</v>
      </c>
      <c r="J18" s="39"/>
      <c r="K18" s="39"/>
    </row>
    <row r="19" spans="1:11" ht="15.75" x14ac:dyDescent="0.25">
      <c r="A19" s="499"/>
      <c r="B19" s="19" t="s">
        <v>262</v>
      </c>
      <c r="C19" s="271">
        <v>81593.708334148803</v>
      </c>
      <c r="D19" s="271">
        <v>63322.237779422132</v>
      </c>
      <c r="E19" s="271">
        <v>12715.829029065979</v>
      </c>
      <c r="F19" s="42">
        <v>9040.1020029537085</v>
      </c>
      <c r="G19" s="271">
        <v>20676.052513851577</v>
      </c>
      <c r="H19" s="272">
        <v>187347.92965944219</v>
      </c>
      <c r="J19" s="39"/>
      <c r="K19" s="39"/>
    </row>
    <row r="20" spans="1:11" ht="15.75" x14ac:dyDescent="0.25">
      <c r="A20" s="499"/>
      <c r="B20" s="19" t="s">
        <v>31</v>
      </c>
      <c r="C20" s="271">
        <v>360548.04481670336</v>
      </c>
      <c r="D20" s="271">
        <v>452494.11667705287</v>
      </c>
      <c r="E20" s="271">
        <v>119502.37100765358</v>
      </c>
      <c r="F20" s="271">
        <v>87582.033546977094</v>
      </c>
      <c r="G20" s="271">
        <v>128829.00417114477</v>
      </c>
      <c r="H20" s="272">
        <v>1148955.5702195317</v>
      </c>
      <c r="J20" s="39"/>
      <c r="K20" s="39"/>
    </row>
    <row r="21" spans="1:11" ht="15.75" x14ac:dyDescent="0.25">
      <c r="A21" s="499"/>
      <c r="B21" s="19" t="s">
        <v>40</v>
      </c>
      <c r="C21" s="42">
        <v>480184.2599631382</v>
      </c>
      <c r="D21" s="271">
        <v>115094.6522624721</v>
      </c>
      <c r="E21" s="271">
        <v>24924.655225170853</v>
      </c>
      <c r="F21" s="271">
        <v>20215.793206748553</v>
      </c>
      <c r="G21" s="271">
        <v>106638.10879824078</v>
      </c>
      <c r="H21" s="272">
        <v>747057.46945577057</v>
      </c>
      <c r="J21" s="39"/>
      <c r="K21" s="39"/>
    </row>
    <row r="22" spans="1:11" ht="15.75" x14ac:dyDescent="0.25">
      <c r="A22" s="499"/>
      <c r="B22" s="19" t="s">
        <v>263</v>
      </c>
      <c r="C22" s="271">
        <v>80127.269453105895</v>
      </c>
      <c r="D22" s="271">
        <v>79748.388828101859</v>
      </c>
      <c r="E22" s="271">
        <v>19044.901271815848</v>
      </c>
      <c r="F22" s="271">
        <v>14938.822458126509</v>
      </c>
      <c r="G22" s="271">
        <v>22790.731792359093</v>
      </c>
      <c r="H22" s="272">
        <v>216650.11380350922</v>
      </c>
      <c r="J22" s="39"/>
      <c r="K22" s="39"/>
    </row>
    <row r="23" spans="1:11" ht="15.75" x14ac:dyDescent="0.25">
      <c r="A23" s="499"/>
      <c r="B23" s="19" t="s">
        <v>39</v>
      </c>
      <c r="C23" s="271">
        <v>226911.44783896758</v>
      </c>
      <c r="D23" s="271">
        <v>54768.546793871268</v>
      </c>
      <c r="E23" s="271">
        <v>11595.434993052682</v>
      </c>
      <c r="F23" s="42">
        <v>7871.9733564997323</v>
      </c>
      <c r="G23" s="271">
        <v>48728.951844010895</v>
      </c>
      <c r="H23" s="272">
        <v>349876.35482640221</v>
      </c>
      <c r="J23" s="39"/>
      <c r="K23" s="39"/>
    </row>
    <row r="24" spans="1:11" ht="15.75" x14ac:dyDescent="0.25">
      <c r="A24" s="499"/>
      <c r="B24" s="19" t="s">
        <v>38</v>
      </c>
      <c r="C24" s="43">
        <v>27993.493201089139</v>
      </c>
      <c r="D24" s="271">
        <v>62124.746693737186</v>
      </c>
      <c r="E24" s="271">
        <v>12158.238420775888</v>
      </c>
      <c r="F24" s="42">
        <v>8471.2647450529239</v>
      </c>
      <c r="G24" s="42">
        <v>11007.631552222356</v>
      </c>
      <c r="H24" s="272">
        <v>121755.37461287749</v>
      </c>
      <c r="J24" s="39"/>
      <c r="K24" s="39"/>
    </row>
    <row r="25" spans="1:11" ht="15.75" x14ac:dyDescent="0.25">
      <c r="A25" s="499"/>
      <c r="B25" s="19" t="s">
        <v>37</v>
      </c>
      <c r="C25" s="271">
        <v>133594.42734278634</v>
      </c>
      <c r="D25" s="271">
        <v>80699.451500089301</v>
      </c>
      <c r="E25" s="271">
        <v>16807.896049563729</v>
      </c>
      <c r="F25" s="271">
        <v>12913.930098319999</v>
      </c>
      <c r="G25" s="271">
        <v>32913.689057144016</v>
      </c>
      <c r="H25" s="272">
        <v>276929.39404790336</v>
      </c>
      <c r="J25" s="39"/>
      <c r="K25" s="39"/>
    </row>
    <row r="26" spans="1:11" ht="15.75" x14ac:dyDescent="0.25">
      <c r="A26" s="499"/>
      <c r="B26" s="19" t="s">
        <v>27</v>
      </c>
      <c r="C26" s="271">
        <v>93175.48444553274</v>
      </c>
      <c r="D26" s="271">
        <v>44454.77558532793</v>
      </c>
      <c r="E26" s="271">
        <v>8799.3792240595521</v>
      </c>
      <c r="F26" s="42">
        <v>6359.6717030775681</v>
      </c>
      <c r="G26" s="271">
        <v>22046.783836350569</v>
      </c>
      <c r="H26" s="272">
        <v>174836.09479434835</v>
      </c>
      <c r="J26" s="39"/>
      <c r="K26" s="39"/>
    </row>
    <row r="27" spans="1:11" ht="15.75" x14ac:dyDescent="0.25">
      <c r="A27" s="499"/>
      <c r="B27" s="19" t="s">
        <v>36</v>
      </c>
      <c r="C27" s="271">
        <v>328952.43009938538</v>
      </c>
      <c r="D27" s="271">
        <v>68833.895207114183</v>
      </c>
      <c r="E27" s="271">
        <v>14403.388576058065</v>
      </c>
      <c r="F27" s="271">
        <v>11005.610451206609</v>
      </c>
      <c r="G27" s="271">
        <v>70546.068117410177</v>
      </c>
      <c r="H27" s="272">
        <v>493741.39245117444</v>
      </c>
      <c r="J27" s="39"/>
      <c r="K27" s="39"/>
    </row>
    <row r="28" spans="1:11" ht="16.5" thickBot="1" x14ac:dyDescent="0.3">
      <c r="A28" s="500"/>
      <c r="B28" s="357" t="s">
        <v>8</v>
      </c>
      <c r="C28" s="406">
        <v>2110955.3085820093</v>
      </c>
      <c r="D28" s="406">
        <v>1194091.4975686686</v>
      </c>
      <c r="E28" s="406">
        <v>273602.01913454261</v>
      </c>
      <c r="F28" s="406">
        <v>204493.01268359853</v>
      </c>
      <c r="G28" s="406">
        <v>538894.69247660402</v>
      </c>
      <c r="H28" s="408">
        <v>4322036.530445422</v>
      </c>
      <c r="J28" s="39"/>
      <c r="K28" s="39"/>
    </row>
    <row r="29" spans="1:11" ht="15.75" x14ac:dyDescent="0.25">
      <c r="A29" s="499" t="s">
        <v>266</v>
      </c>
      <c r="B29" s="19" t="s">
        <v>41</v>
      </c>
      <c r="C29" s="42">
        <v>89439.393501469414</v>
      </c>
      <c r="D29" s="271">
        <v>74043.566465091906</v>
      </c>
      <c r="E29" s="271">
        <v>14678.377793864296</v>
      </c>
      <c r="F29" s="271">
        <v>11374.598870745651</v>
      </c>
      <c r="G29" s="271">
        <v>23643.592089027887</v>
      </c>
      <c r="H29" s="272">
        <v>213179.52872019916</v>
      </c>
      <c r="J29" s="39"/>
      <c r="K29" s="39"/>
    </row>
    <row r="30" spans="1:11" ht="15.75" x14ac:dyDescent="0.25">
      <c r="A30" s="499"/>
      <c r="B30" s="19" t="s">
        <v>265</v>
      </c>
      <c r="C30" s="271">
        <v>203420.41047893025</v>
      </c>
      <c r="D30" s="271">
        <v>104565.39067638908</v>
      </c>
      <c r="E30" s="271">
        <v>20974.237749262353</v>
      </c>
      <c r="F30" s="271">
        <v>15910.276762695466</v>
      </c>
      <c r="G30" s="271">
        <v>43170.824153681686</v>
      </c>
      <c r="H30" s="272">
        <v>388041.13982095884</v>
      </c>
      <c r="J30" s="39"/>
      <c r="K30" s="39"/>
    </row>
    <row r="31" spans="1:11" ht="15.75" x14ac:dyDescent="0.25">
      <c r="A31" s="499"/>
      <c r="B31" s="19" t="s">
        <v>262</v>
      </c>
      <c r="C31" s="271">
        <v>82901.299315883909</v>
      </c>
      <c r="D31" s="271">
        <v>66643.823359196351</v>
      </c>
      <c r="E31" s="271">
        <v>14098.525217531138</v>
      </c>
      <c r="F31" s="271">
        <v>10249.361648194537</v>
      </c>
      <c r="G31" s="271">
        <v>20371.897056560723</v>
      </c>
      <c r="H31" s="272">
        <v>194264.90659736667</v>
      </c>
      <c r="J31" s="39"/>
      <c r="K31" s="39"/>
    </row>
    <row r="32" spans="1:11" ht="15.75" x14ac:dyDescent="0.25">
      <c r="A32" s="499"/>
      <c r="B32" s="19" t="s">
        <v>31</v>
      </c>
      <c r="C32" s="42">
        <v>363983.31436732732</v>
      </c>
      <c r="D32" s="271">
        <v>496905.13295911223</v>
      </c>
      <c r="E32" s="271">
        <v>131543.23081077661</v>
      </c>
      <c r="F32" s="271">
        <v>98996.384462464557</v>
      </c>
      <c r="G32" s="271">
        <v>126621.62631909343</v>
      </c>
      <c r="H32" s="272">
        <v>1218049.688918774</v>
      </c>
      <c r="J32" s="39"/>
      <c r="K32" s="39"/>
    </row>
    <row r="33" spans="1:11" ht="15.75" x14ac:dyDescent="0.25">
      <c r="A33" s="499"/>
      <c r="B33" s="19" t="s">
        <v>40</v>
      </c>
      <c r="C33" s="271">
        <v>520754.02233243902</v>
      </c>
      <c r="D33" s="271">
        <v>121785.43911274419</v>
      </c>
      <c r="E33" s="271">
        <v>26763.312817858317</v>
      </c>
      <c r="F33" s="271">
        <v>23000.626901231404</v>
      </c>
      <c r="G33" s="271">
        <v>100004.85710076973</v>
      </c>
      <c r="H33" s="272">
        <v>792308.25826504268</v>
      </c>
      <c r="J33" s="39"/>
      <c r="K33" s="39"/>
    </row>
    <row r="34" spans="1:11" ht="15.75" x14ac:dyDescent="0.25">
      <c r="A34" s="499"/>
      <c r="B34" s="19" t="s">
        <v>263</v>
      </c>
      <c r="C34" s="42">
        <v>88693.011486693285</v>
      </c>
      <c r="D34" s="271">
        <v>86751.159058248202</v>
      </c>
      <c r="E34" s="271">
        <v>20576.24213521192</v>
      </c>
      <c r="F34" s="271">
        <v>16327.832168902611</v>
      </c>
      <c r="G34" s="271">
        <v>23940.704501043383</v>
      </c>
      <c r="H34" s="272">
        <v>236288.94935009943</v>
      </c>
      <c r="J34" s="39"/>
      <c r="K34" s="39"/>
    </row>
    <row r="35" spans="1:11" ht="15.75" x14ac:dyDescent="0.25">
      <c r="A35" s="499"/>
      <c r="B35" s="19" t="s">
        <v>39</v>
      </c>
      <c r="C35" s="271">
        <v>240783.44876783006</v>
      </c>
      <c r="D35" s="271">
        <v>58153.669887108146</v>
      </c>
      <c r="E35" s="271">
        <v>11388.560551614837</v>
      </c>
      <c r="F35" s="42">
        <v>8477.0568683215297</v>
      </c>
      <c r="G35" s="271">
        <v>46271.003313110472</v>
      </c>
      <c r="H35" s="272">
        <v>365073.73938798509</v>
      </c>
      <c r="J35" s="39"/>
      <c r="K35" s="39"/>
    </row>
    <row r="36" spans="1:11" ht="15.75" x14ac:dyDescent="0.25">
      <c r="A36" s="499"/>
      <c r="B36" s="19" t="s">
        <v>38</v>
      </c>
      <c r="C36" s="43">
        <v>25732.572006859529</v>
      </c>
      <c r="D36" s="271">
        <v>65310.445499398491</v>
      </c>
      <c r="E36" s="271">
        <v>13648.839107269261</v>
      </c>
      <c r="F36" s="42">
        <v>9612.0576128875582</v>
      </c>
      <c r="G36" s="271">
        <v>9846.1439988359944</v>
      </c>
      <c r="H36" s="272">
        <v>124150.05822525083</v>
      </c>
      <c r="J36" s="39"/>
      <c r="K36" s="39"/>
    </row>
    <row r="37" spans="1:11" ht="15.75" x14ac:dyDescent="0.25">
      <c r="A37" s="499"/>
      <c r="B37" s="19" t="s">
        <v>37</v>
      </c>
      <c r="C37" s="42">
        <v>166322.7324661962</v>
      </c>
      <c r="D37" s="271">
        <v>84493.528879298407</v>
      </c>
      <c r="E37" s="271">
        <v>17847.375587721985</v>
      </c>
      <c r="F37" s="271">
        <v>14762.535903177753</v>
      </c>
      <c r="G37" s="271">
        <v>35640.422481565147</v>
      </c>
      <c r="H37" s="272">
        <v>319066.59531795949</v>
      </c>
      <c r="J37" s="39"/>
      <c r="K37" s="39"/>
    </row>
    <row r="38" spans="1:11" ht="15.75" x14ac:dyDescent="0.25">
      <c r="A38" s="499"/>
      <c r="B38" s="19" t="s">
        <v>27</v>
      </c>
      <c r="C38" s="42">
        <v>86083.326821460796</v>
      </c>
      <c r="D38" s="271">
        <v>48457.136138603288</v>
      </c>
      <c r="E38" s="271">
        <v>9591.2048441262887</v>
      </c>
      <c r="F38" s="42">
        <v>7401.4946462514226</v>
      </c>
      <c r="G38" s="271">
        <v>18856.287568065094</v>
      </c>
      <c r="H38" s="272">
        <v>170389.4500185069</v>
      </c>
      <c r="J38" s="39"/>
      <c r="K38" s="39"/>
    </row>
    <row r="39" spans="1:11" ht="15.75" x14ac:dyDescent="0.25">
      <c r="A39" s="499"/>
      <c r="B39" s="19" t="s">
        <v>36</v>
      </c>
      <c r="C39" s="271">
        <v>313557.39653750049</v>
      </c>
      <c r="D39" s="271">
        <v>75476.551344379768</v>
      </c>
      <c r="E39" s="271">
        <v>14967.293424011326</v>
      </c>
      <c r="F39" s="271">
        <v>12057.141210477392</v>
      </c>
      <c r="G39" s="271">
        <v>60643.788031518328</v>
      </c>
      <c r="H39" s="272">
        <v>476702.17054788733</v>
      </c>
      <c r="J39" s="39"/>
      <c r="K39" s="39"/>
    </row>
    <row r="40" spans="1:11" ht="16.5" thickBot="1" x14ac:dyDescent="0.3">
      <c r="A40" s="501"/>
      <c r="B40" s="356" t="s">
        <v>8</v>
      </c>
      <c r="C40" s="409">
        <v>2181670.9280825905</v>
      </c>
      <c r="D40" s="409">
        <v>1282585.8433795699</v>
      </c>
      <c r="E40" s="409">
        <v>296077.20003924833</v>
      </c>
      <c r="F40" s="409">
        <v>228169.36705534987</v>
      </c>
      <c r="G40" s="409">
        <v>509011.14661327185</v>
      </c>
      <c r="H40" s="410">
        <v>4497514.48517003</v>
      </c>
      <c r="J40" s="39"/>
      <c r="K40" s="39"/>
    </row>
    <row r="41" spans="1:11" ht="15.75" x14ac:dyDescent="0.25">
      <c r="A41" s="499" t="s">
        <v>306</v>
      </c>
      <c r="B41" s="19" t="s">
        <v>41</v>
      </c>
      <c r="C41" s="42">
        <v>78982.947909539871</v>
      </c>
      <c r="D41" s="271">
        <v>76657.141549648775</v>
      </c>
      <c r="E41" s="271">
        <v>16590.248544175072</v>
      </c>
      <c r="F41" s="271">
        <v>13029.547527104934</v>
      </c>
      <c r="G41" s="271">
        <v>22511.041531226689</v>
      </c>
      <c r="H41" s="272">
        <v>207770.92706169531</v>
      </c>
      <c r="J41" s="39"/>
      <c r="K41" s="39"/>
    </row>
    <row r="42" spans="1:11" ht="15.75" x14ac:dyDescent="0.25">
      <c r="A42" s="499"/>
      <c r="B42" s="19" t="s">
        <v>265</v>
      </c>
      <c r="C42" s="271">
        <v>181859.78962562527</v>
      </c>
      <c r="D42" s="271">
        <v>106619.39398841567</v>
      </c>
      <c r="E42" s="271">
        <v>22429.774293870763</v>
      </c>
      <c r="F42" s="42">
        <v>17452.955030776448</v>
      </c>
      <c r="G42" s="271">
        <v>39959.341414673472</v>
      </c>
      <c r="H42" s="272">
        <v>368321.25435336167</v>
      </c>
      <c r="J42" s="39"/>
      <c r="K42" s="39"/>
    </row>
    <row r="43" spans="1:11" ht="15.75" x14ac:dyDescent="0.25">
      <c r="A43" s="499"/>
      <c r="B43" s="19" t="s">
        <v>262</v>
      </c>
      <c r="C43" s="42">
        <v>61081.040629691794</v>
      </c>
      <c r="D43" s="271">
        <v>69539.090472986223</v>
      </c>
      <c r="E43" s="271">
        <v>16697.362625918377</v>
      </c>
      <c r="F43" s="271">
        <v>11051.168419899594</v>
      </c>
      <c r="G43" s="271">
        <v>17168.137057057746</v>
      </c>
      <c r="H43" s="272">
        <v>175536.79920555375</v>
      </c>
      <c r="J43" s="39"/>
      <c r="K43" s="39"/>
    </row>
    <row r="44" spans="1:11" ht="15.75" x14ac:dyDescent="0.25">
      <c r="A44" s="499"/>
      <c r="B44" s="19" t="s">
        <v>31</v>
      </c>
      <c r="C44" s="271">
        <v>370450.31122414878</v>
      </c>
      <c r="D44" s="271">
        <v>551907.14400520164</v>
      </c>
      <c r="E44" s="271">
        <v>157186.88312932002</v>
      </c>
      <c r="F44" s="271">
        <v>115286.12422008126</v>
      </c>
      <c r="G44" s="271">
        <v>135430.25351610387</v>
      </c>
      <c r="H44" s="272">
        <v>1330260.7160948555</v>
      </c>
      <c r="J44" s="39"/>
      <c r="K44" s="39"/>
    </row>
    <row r="45" spans="1:11" ht="15.75" x14ac:dyDescent="0.25">
      <c r="A45" s="499"/>
      <c r="B45" s="19" t="s">
        <v>40</v>
      </c>
      <c r="C45" s="271">
        <v>535366.41974585026</v>
      </c>
      <c r="D45" s="271">
        <v>127484.58241106874</v>
      </c>
      <c r="E45" s="271">
        <v>30377.356385393981</v>
      </c>
      <c r="F45" s="271">
        <v>26719.119302995521</v>
      </c>
      <c r="G45" s="271">
        <v>107679.01840796744</v>
      </c>
      <c r="H45" s="272">
        <v>827626.49625327589</v>
      </c>
      <c r="J45" s="39"/>
      <c r="K45" s="39"/>
    </row>
    <row r="46" spans="1:11" ht="15.75" x14ac:dyDescent="0.25">
      <c r="A46" s="499"/>
      <c r="B46" s="19" t="s">
        <v>263</v>
      </c>
      <c r="C46" s="43">
        <v>92449.443629129833</v>
      </c>
      <c r="D46" s="271">
        <v>88662.666142264221</v>
      </c>
      <c r="E46" s="271">
        <v>21929.818117626633</v>
      </c>
      <c r="F46" s="271">
        <v>16664.849533723365</v>
      </c>
      <c r="G46" s="271">
        <v>26188.312695103188</v>
      </c>
      <c r="H46" s="272">
        <v>245895.09011784726</v>
      </c>
      <c r="J46" s="39"/>
      <c r="K46" s="39"/>
    </row>
    <row r="47" spans="1:11" ht="15.75" x14ac:dyDescent="0.25">
      <c r="A47" s="499"/>
      <c r="B47" s="19" t="s">
        <v>39</v>
      </c>
      <c r="C47" s="271">
        <v>223114.56604847257</v>
      </c>
      <c r="D47" s="271">
        <v>56499.954092626227</v>
      </c>
      <c r="E47" s="271">
        <v>11995.73710454996</v>
      </c>
      <c r="F47" s="42">
        <v>9060.8899824204582</v>
      </c>
      <c r="G47" s="271">
        <v>44661.073975133608</v>
      </c>
      <c r="H47" s="272">
        <v>345332.22120320279</v>
      </c>
      <c r="J47" s="39"/>
      <c r="K47" s="39"/>
    </row>
    <row r="48" spans="1:11" ht="15.75" x14ac:dyDescent="0.25">
      <c r="A48" s="499"/>
      <c r="B48" s="19" t="s">
        <v>38</v>
      </c>
      <c r="C48" s="42">
        <v>33112.914938144291</v>
      </c>
      <c r="D48" s="271">
        <v>67653.003962011848</v>
      </c>
      <c r="E48" s="271">
        <v>15345.638857389864</v>
      </c>
      <c r="F48" s="42">
        <v>11124.723260582463</v>
      </c>
      <c r="G48" s="271">
        <v>12328.578793930054</v>
      </c>
      <c r="H48" s="272">
        <v>139564.85981205851</v>
      </c>
      <c r="J48" s="39"/>
      <c r="K48" s="39"/>
    </row>
    <row r="49" spans="1:11" ht="15.75" x14ac:dyDescent="0.25">
      <c r="A49" s="499"/>
      <c r="B49" s="19" t="s">
        <v>37</v>
      </c>
      <c r="C49" s="43">
        <v>171919.9400030851</v>
      </c>
      <c r="D49" s="271">
        <v>90990.62843505347</v>
      </c>
      <c r="E49" s="271">
        <v>18998.235626788341</v>
      </c>
      <c r="F49" s="271">
        <v>15837.694753662303</v>
      </c>
      <c r="G49" s="271">
        <v>38196.122171096773</v>
      </c>
      <c r="H49" s="272">
        <v>335942.62098968599</v>
      </c>
      <c r="J49" s="39"/>
      <c r="K49" s="39"/>
    </row>
    <row r="50" spans="1:11" ht="15.75" x14ac:dyDescent="0.25">
      <c r="A50" s="499"/>
      <c r="B50" s="19" t="s">
        <v>27</v>
      </c>
      <c r="C50" s="43">
        <v>93378.841305499387</v>
      </c>
      <c r="D50" s="271">
        <v>48965.096087632846</v>
      </c>
      <c r="E50" s="271">
        <v>11040.315774095661</v>
      </c>
      <c r="F50" s="42">
        <v>8322.9289286642543</v>
      </c>
      <c r="G50" s="271">
        <v>21160.062011820592</v>
      </c>
      <c r="H50" s="272">
        <v>182867.24410771273</v>
      </c>
      <c r="J50" s="39"/>
      <c r="K50" s="39"/>
    </row>
    <row r="51" spans="1:11" ht="15.75" x14ac:dyDescent="0.25">
      <c r="A51" s="499"/>
      <c r="B51" s="19" t="s">
        <v>36</v>
      </c>
      <c r="C51" s="271">
        <v>341362.12877454032</v>
      </c>
      <c r="D51" s="271">
        <v>76174.056113152124</v>
      </c>
      <c r="E51" s="271">
        <v>16008.622866991413</v>
      </c>
      <c r="F51" s="271">
        <v>13246.731013329787</v>
      </c>
      <c r="G51" s="271">
        <v>69521.699186711747</v>
      </c>
      <c r="H51" s="272">
        <v>516313.23795472545</v>
      </c>
      <c r="J51" s="39"/>
      <c r="K51" s="39"/>
    </row>
    <row r="52" spans="1:11" ht="16.5" thickBot="1" x14ac:dyDescent="0.3">
      <c r="A52" s="501"/>
      <c r="B52" s="356" t="s">
        <v>8</v>
      </c>
      <c r="C52" s="415">
        <v>2183078.3438337278</v>
      </c>
      <c r="D52" s="415">
        <v>1361152.7572600618</v>
      </c>
      <c r="E52" s="415">
        <v>338599.99332612014</v>
      </c>
      <c r="F52" s="415">
        <v>257796.73197324038</v>
      </c>
      <c r="G52" s="415">
        <v>534803.64076082513</v>
      </c>
      <c r="H52" s="410">
        <v>4675431.4671539748</v>
      </c>
      <c r="J52" s="39"/>
      <c r="K52" s="39"/>
    </row>
    <row r="53" spans="1:11" ht="15.75" x14ac:dyDescent="0.2">
      <c r="A53" s="273"/>
    </row>
    <row r="54" spans="1:11" x14ac:dyDescent="0.2">
      <c r="A54" s="8" t="s">
        <v>24</v>
      </c>
    </row>
    <row r="55" spans="1:11" x14ac:dyDescent="0.2">
      <c r="A55" s="488" t="s">
        <v>23</v>
      </c>
      <c r="B55" s="488"/>
      <c r="C55" s="488"/>
      <c r="D55" s="488"/>
      <c r="E55" s="488"/>
      <c r="F55" s="488"/>
    </row>
    <row r="56" spans="1:11" x14ac:dyDescent="0.2">
      <c r="A56" s="488"/>
      <c r="B56" s="488"/>
      <c r="C56" s="488"/>
      <c r="D56" s="488"/>
      <c r="E56" s="488"/>
      <c r="F56" s="488"/>
    </row>
    <row r="57" spans="1:11" x14ac:dyDescent="0.2">
      <c r="A57" s="488"/>
      <c r="B57" s="488"/>
      <c r="C57" s="488"/>
      <c r="D57" s="488"/>
      <c r="E57" s="488"/>
      <c r="F57" s="488"/>
    </row>
    <row r="58" spans="1:11" x14ac:dyDescent="0.2">
      <c r="A58" s="488" t="s">
        <v>22</v>
      </c>
      <c r="B58" s="488"/>
      <c r="C58" s="488"/>
      <c r="D58" s="488"/>
      <c r="E58" s="488"/>
      <c r="F58" s="488"/>
    </row>
    <row r="59" spans="1:11" x14ac:dyDescent="0.2">
      <c r="A59" s="488"/>
      <c r="B59" s="488"/>
      <c r="C59" s="488"/>
      <c r="D59" s="488"/>
      <c r="E59" s="488"/>
      <c r="F59" s="488"/>
    </row>
    <row r="60" spans="1:11" x14ac:dyDescent="0.2">
      <c r="A60" s="488"/>
      <c r="B60" s="488"/>
      <c r="C60" s="488"/>
      <c r="D60" s="488"/>
      <c r="E60" s="488"/>
      <c r="F60" s="488"/>
    </row>
    <row r="61" spans="1:11" x14ac:dyDescent="0.2">
      <c r="A61" s="488"/>
      <c r="B61" s="488"/>
      <c r="C61" s="488"/>
      <c r="D61" s="488"/>
      <c r="E61" s="488"/>
      <c r="F61" s="488"/>
    </row>
    <row r="62" spans="1:11" x14ac:dyDescent="0.2">
      <c r="A62" s="29" t="s">
        <v>35</v>
      </c>
      <c r="B62" s="28"/>
      <c r="C62" s="6"/>
      <c r="D62" s="6"/>
      <c r="E62" s="30"/>
      <c r="F62" s="3"/>
    </row>
    <row r="63" spans="1:11" x14ac:dyDescent="0.2">
      <c r="A63" s="29" t="s">
        <v>34</v>
      </c>
      <c r="B63" s="28"/>
      <c r="C63" s="6"/>
      <c r="D63" s="6"/>
      <c r="E63" s="27"/>
      <c r="F63" s="3"/>
    </row>
    <row r="64" spans="1:11" x14ac:dyDescent="0.2">
      <c r="A64" s="5"/>
      <c r="B64" s="5"/>
      <c r="C64" s="5"/>
      <c r="D64" s="5"/>
      <c r="E64" s="5"/>
      <c r="F64" s="5"/>
    </row>
    <row r="65" spans="1:6" x14ac:dyDescent="0.2">
      <c r="A65" s="3"/>
      <c r="B65" s="3"/>
      <c r="C65" s="3"/>
      <c r="D65" s="3"/>
      <c r="E65" s="3"/>
      <c r="F65" s="3"/>
    </row>
    <row r="66" spans="1:6" x14ac:dyDescent="0.2">
      <c r="A66" s="4" t="s">
        <v>449</v>
      </c>
      <c r="B66" s="3"/>
      <c r="C66" s="3"/>
      <c r="D66" s="3"/>
      <c r="E66" s="3"/>
      <c r="F66" s="3"/>
    </row>
    <row r="68" spans="1:6" ht="15.75" x14ac:dyDescent="0.25">
      <c r="B68" s="38"/>
    </row>
  </sheetData>
  <mergeCells count="6">
    <mergeCell ref="A55:F57"/>
    <mergeCell ref="A58:F61"/>
    <mergeCell ref="A5:A16"/>
    <mergeCell ref="A29:A40"/>
    <mergeCell ref="A17:A28"/>
    <mergeCell ref="A41:A52"/>
  </mergeCells>
  <hyperlinks>
    <hyperlink ref="A1" location="Contents!A1" display="Contents "/>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pane xSplit="2" ySplit="4" topLeftCell="C26" activePane="bottomRight" state="frozen"/>
      <selection pane="topRight" activeCell="C1" sqref="C1"/>
      <selection pane="bottomLeft" activeCell="A5" sqref="A5"/>
      <selection pane="bottomRight" activeCell="D72" sqref="D72"/>
    </sheetView>
  </sheetViews>
  <sheetFormatPr defaultRowHeight="15" x14ac:dyDescent="0.2"/>
  <cols>
    <col min="1" max="1" width="6.140625" style="1" customWidth="1"/>
    <col min="2" max="2" width="48.85546875" style="1" customWidth="1"/>
    <col min="3" max="3" width="19.5703125" style="1" customWidth="1"/>
    <col min="4" max="4" width="14.85546875" style="1" customWidth="1"/>
    <col min="5" max="5" width="13" style="1" customWidth="1"/>
    <col min="6" max="6" width="16.28515625" style="1" customWidth="1"/>
    <col min="7" max="7" width="12.28515625" style="1" customWidth="1"/>
    <col min="8" max="8" width="10.28515625" style="1" customWidth="1"/>
    <col min="9" max="9" width="11.85546875" style="1" customWidth="1"/>
    <col min="10" max="10" width="9.5703125" style="1" bestFit="1" customWidth="1"/>
    <col min="11" max="16384" width="9.140625" style="1"/>
  </cols>
  <sheetData>
    <row r="1" spans="1:10" ht="15.75" x14ac:dyDescent="0.25">
      <c r="A1" s="80"/>
      <c r="B1" s="26" t="s">
        <v>33</v>
      </c>
      <c r="C1" s="79"/>
      <c r="D1" s="79"/>
      <c r="E1" s="79"/>
      <c r="F1" s="79"/>
      <c r="G1" s="79"/>
      <c r="H1" s="78"/>
      <c r="I1" s="78"/>
      <c r="J1" s="78"/>
    </row>
    <row r="2" spans="1:10" ht="16.5" x14ac:dyDescent="0.25">
      <c r="A2" s="9" t="s">
        <v>437</v>
      </c>
    </row>
    <row r="3" spans="1:10" ht="16.5" thickBot="1" x14ac:dyDescent="0.3">
      <c r="A3" s="2"/>
    </row>
    <row r="4" spans="1:10" ht="61.5" thickBot="1" x14ac:dyDescent="0.3">
      <c r="A4" s="37"/>
      <c r="B4" s="77"/>
      <c r="C4" s="76" t="s">
        <v>71</v>
      </c>
      <c r="D4" s="76" t="s">
        <v>70</v>
      </c>
      <c r="E4" s="76" t="s">
        <v>69</v>
      </c>
      <c r="F4" s="76" t="s">
        <v>68</v>
      </c>
      <c r="G4" s="76" t="s">
        <v>50</v>
      </c>
      <c r="H4" s="75" t="s">
        <v>67</v>
      </c>
      <c r="I4" s="75" t="s">
        <v>66</v>
      </c>
      <c r="J4" s="74" t="s">
        <v>65</v>
      </c>
    </row>
    <row r="5" spans="1:10" ht="15.75" x14ac:dyDescent="0.25">
      <c r="A5" s="509">
        <v>2011</v>
      </c>
      <c r="B5" s="73" t="s">
        <v>32</v>
      </c>
      <c r="C5" s="71" t="s">
        <v>63</v>
      </c>
      <c r="D5" s="72">
        <v>2217</v>
      </c>
      <c r="E5" s="71">
        <v>866</v>
      </c>
      <c r="F5" s="71">
        <v>574</v>
      </c>
      <c r="G5" s="71" t="s">
        <v>63</v>
      </c>
      <c r="H5" s="70">
        <v>4388</v>
      </c>
      <c r="I5" s="69">
        <v>49999</v>
      </c>
      <c r="J5" s="68">
        <v>54387</v>
      </c>
    </row>
    <row r="6" spans="1:10" ht="15.75" x14ac:dyDescent="0.25">
      <c r="A6" s="510"/>
      <c r="B6" s="58" t="s">
        <v>269</v>
      </c>
      <c r="C6" s="59">
        <v>575</v>
      </c>
      <c r="D6" s="67">
        <v>2731</v>
      </c>
      <c r="E6" s="59">
        <v>76</v>
      </c>
      <c r="F6" s="59">
        <v>501</v>
      </c>
      <c r="G6" s="59">
        <v>515</v>
      </c>
      <c r="H6" s="66">
        <v>4398</v>
      </c>
      <c r="I6" s="65">
        <v>32768</v>
      </c>
      <c r="J6" s="64">
        <v>37166</v>
      </c>
    </row>
    <row r="7" spans="1:10" ht="15.75" x14ac:dyDescent="0.25">
      <c r="A7" s="510"/>
      <c r="B7" s="58" t="s">
        <v>273</v>
      </c>
      <c r="C7" s="59">
        <v>549</v>
      </c>
      <c r="D7" s="67">
        <v>2462</v>
      </c>
      <c r="E7" s="59">
        <v>191</v>
      </c>
      <c r="F7" s="59">
        <v>780</v>
      </c>
      <c r="G7" s="59">
        <v>288</v>
      </c>
      <c r="H7" s="66">
        <v>4270</v>
      </c>
      <c r="I7" s="65">
        <v>62206</v>
      </c>
      <c r="J7" s="64">
        <v>66476</v>
      </c>
    </row>
    <row r="8" spans="1:10" ht="15.75" x14ac:dyDescent="0.25">
      <c r="A8" s="510"/>
      <c r="B8" s="58" t="s">
        <v>31</v>
      </c>
      <c r="C8" s="67">
        <v>2682</v>
      </c>
      <c r="D8" s="67">
        <v>9599</v>
      </c>
      <c r="E8" s="67">
        <v>1351</v>
      </c>
      <c r="F8" s="67">
        <v>1791</v>
      </c>
      <c r="G8" s="67">
        <v>1422</v>
      </c>
      <c r="H8" s="66">
        <v>16845</v>
      </c>
      <c r="I8" s="65">
        <v>189851</v>
      </c>
      <c r="J8" s="64">
        <v>206696</v>
      </c>
    </row>
    <row r="9" spans="1:10" ht="15.75" x14ac:dyDescent="0.25">
      <c r="A9" s="510"/>
      <c r="B9" s="58" t="s">
        <v>30</v>
      </c>
      <c r="C9" s="67">
        <v>1123</v>
      </c>
      <c r="D9" s="67">
        <v>2102</v>
      </c>
      <c r="E9" s="59">
        <v>319</v>
      </c>
      <c r="F9" s="59">
        <v>479</v>
      </c>
      <c r="G9" s="59">
        <v>207</v>
      </c>
      <c r="H9" s="66">
        <v>4230</v>
      </c>
      <c r="I9" s="65">
        <v>34151</v>
      </c>
      <c r="J9" s="64">
        <v>38381</v>
      </c>
    </row>
    <row r="10" spans="1:10" ht="15.75" x14ac:dyDescent="0.25">
      <c r="A10" s="510"/>
      <c r="B10" s="58" t="s">
        <v>268</v>
      </c>
      <c r="C10" s="59" t="s">
        <v>63</v>
      </c>
      <c r="D10" s="67">
        <v>2299</v>
      </c>
      <c r="E10" s="59" t="s">
        <v>63</v>
      </c>
      <c r="F10" s="59">
        <v>620</v>
      </c>
      <c r="G10" s="59">
        <v>254</v>
      </c>
      <c r="H10" s="66">
        <v>3928</v>
      </c>
      <c r="I10" s="65">
        <v>46541</v>
      </c>
      <c r="J10" s="64">
        <v>50469</v>
      </c>
    </row>
    <row r="11" spans="1:10" ht="15.75" x14ac:dyDescent="0.25">
      <c r="A11" s="510"/>
      <c r="B11" s="58" t="s">
        <v>29</v>
      </c>
      <c r="C11" s="59">
        <v>925</v>
      </c>
      <c r="D11" s="67">
        <v>1597</v>
      </c>
      <c r="E11" s="59">
        <v>99</v>
      </c>
      <c r="F11" s="59">
        <v>331</v>
      </c>
      <c r="G11" s="59">
        <v>295</v>
      </c>
      <c r="H11" s="66">
        <v>3247</v>
      </c>
      <c r="I11" s="65">
        <v>34900</v>
      </c>
      <c r="J11" s="64">
        <v>38147</v>
      </c>
    </row>
    <row r="12" spans="1:10" ht="15.75" x14ac:dyDescent="0.25">
      <c r="A12" s="510"/>
      <c r="B12" s="58" t="s">
        <v>28</v>
      </c>
      <c r="C12" s="59">
        <v>303</v>
      </c>
      <c r="D12" s="67">
        <v>2383</v>
      </c>
      <c r="E12" s="59">
        <v>79</v>
      </c>
      <c r="F12" s="59">
        <v>891</v>
      </c>
      <c r="G12" s="59">
        <v>147</v>
      </c>
      <c r="H12" s="66">
        <v>3803</v>
      </c>
      <c r="I12" s="65">
        <v>48121</v>
      </c>
      <c r="J12" s="64">
        <v>51924</v>
      </c>
    </row>
    <row r="13" spans="1:10" ht="15.75" x14ac:dyDescent="0.25">
      <c r="A13" s="510"/>
      <c r="B13" s="58" t="s">
        <v>161</v>
      </c>
      <c r="C13" s="59" t="s">
        <v>64</v>
      </c>
      <c r="D13" s="67">
        <v>2075</v>
      </c>
      <c r="E13" s="59" t="s">
        <v>63</v>
      </c>
      <c r="F13" s="59">
        <v>272</v>
      </c>
      <c r="G13" s="59" t="s">
        <v>63</v>
      </c>
      <c r="H13" s="66">
        <v>3476</v>
      </c>
      <c r="I13" s="65">
        <v>38770</v>
      </c>
      <c r="J13" s="64">
        <v>42246</v>
      </c>
    </row>
    <row r="14" spans="1:10" ht="15.75" x14ac:dyDescent="0.25">
      <c r="A14" s="510"/>
      <c r="B14" s="58" t="s">
        <v>27</v>
      </c>
      <c r="C14" s="59">
        <v>606</v>
      </c>
      <c r="D14" s="67">
        <v>1662</v>
      </c>
      <c r="E14" s="59">
        <v>171</v>
      </c>
      <c r="F14" s="59">
        <v>482</v>
      </c>
      <c r="G14" s="59">
        <v>134</v>
      </c>
      <c r="H14" s="66">
        <v>3055</v>
      </c>
      <c r="I14" s="65">
        <v>42544</v>
      </c>
      <c r="J14" s="64">
        <v>45599</v>
      </c>
    </row>
    <row r="15" spans="1:10" ht="15.75" x14ac:dyDescent="0.25">
      <c r="A15" s="510"/>
      <c r="B15" s="58" t="s">
        <v>26</v>
      </c>
      <c r="C15" s="59">
        <v>926</v>
      </c>
      <c r="D15" s="67">
        <v>2616</v>
      </c>
      <c r="E15" s="59">
        <v>87</v>
      </c>
      <c r="F15" s="59">
        <v>637</v>
      </c>
      <c r="G15" s="59">
        <v>286</v>
      </c>
      <c r="H15" s="66">
        <v>4552</v>
      </c>
      <c r="I15" s="65">
        <v>45598</v>
      </c>
      <c r="J15" s="64">
        <v>50150</v>
      </c>
    </row>
    <row r="16" spans="1:10" ht="16.5" thickBot="1" x14ac:dyDescent="0.3">
      <c r="A16" s="511"/>
      <c r="B16" s="53" t="s">
        <v>25</v>
      </c>
      <c r="C16" s="63">
        <v>9730</v>
      </c>
      <c r="D16" s="63">
        <v>31743</v>
      </c>
      <c r="E16" s="63">
        <v>3591</v>
      </c>
      <c r="F16" s="63">
        <v>7358</v>
      </c>
      <c r="G16" s="63">
        <v>3770</v>
      </c>
      <c r="H16" s="62">
        <v>56192</v>
      </c>
      <c r="I16" s="61">
        <v>625449</v>
      </c>
      <c r="J16" s="60">
        <v>681641</v>
      </c>
    </row>
    <row r="17" spans="1:10" ht="15.75" x14ac:dyDescent="0.25">
      <c r="A17" s="512">
        <v>2013</v>
      </c>
      <c r="B17" s="58" t="s">
        <v>32</v>
      </c>
      <c r="C17" s="59" t="s">
        <v>63</v>
      </c>
      <c r="D17" s="67">
        <v>1957</v>
      </c>
      <c r="E17" s="59">
        <v>835</v>
      </c>
      <c r="F17" s="59" t="s">
        <v>63</v>
      </c>
      <c r="G17" s="59" t="s">
        <v>63</v>
      </c>
      <c r="H17" s="66">
        <v>4074</v>
      </c>
      <c r="I17" s="65">
        <v>51005</v>
      </c>
      <c r="J17" s="64">
        <v>55079</v>
      </c>
    </row>
    <row r="18" spans="1:10" ht="15.75" x14ac:dyDescent="0.25">
      <c r="A18" s="510"/>
      <c r="B18" s="58" t="s">
        <v>269</v>
      </c>
      <c r="C18" s="59">
        <v>577</v>
      </c>
      <c r="D18" s="67">
        <v>2894</v>
      </c>
      <c r="E18" s="59">
        <v>114</v>
      </c>
      <c r="F18" s="59">
        <v>411</v>
      </c>
      <c r="G18" s="59">
        <v>600</v>
      </c>
      <c r="H18" s="66">
        <v>4595</v>
      </c>
      <c r="I18" s="65">
        <v>32449</v>
      </c>
      <c r="J18" s="64">
        <v>37044</v>
      </c>
    </row>
    <row r="19" spans="1:10" ht="15.75" x14ac:dyDescent="0.25">
      <c r="A19" s="510"/>
      <c r="B19" s="58" t="s">
        <v>273</v>
      </c>
      <c r="C19" s="59">
        <v>427</v>
      </c>
      <c r="D19" s="67">
        <v>2544</v>
      </c>
      <c r="E19" s="59">
        <v>200</v>
      </c>
      <c r="F19" s="59">
        <v>716</v>
      </c>
      <c r="G19" s="59">
        <v>295</v>
      </c>
      <c r="H19" s="66">
        <v>4182</v>
      </c>
      <c r="I19" s="65">
        <v>63822</v>
      </c>
      <c r="J19" s="64">
        <v>68004</v>
      </c>
    </row>
    <row r="20" spans="1:10" ht="15.75" x14ac:dyDescent="0.25">
      <c r="A20" s="510"/>
      <c r="B20" s="58" t="s">
        <v>31</v>
      </c>
      <c r="C20" s="67">
        <v>2839</v>
      </c>
      <c r="D20" s="67">
        <v>9956</v>
      </c>
      <c r="E20" s="67">
        <v>1150</v>
      </c>
      <c r="F20" s="67">
        <v>1747</v>
      </c>
      <c r="G20" s="67">
        <v>1627</v>
      </c>
      <c r="H20" s="66">
        <v>17319</v>
      </c>
      <c r="I20" s="65">
        <v>193105</v>
      </c>
      <c r="J20" s="64">
        <v>210424</v>
      </c>
    </row>
    <row r="21" spans="1:10" ht="15.75" x14ac:dyDescent="0.25">
      <c r="A21" s="510"/>
      <c r="B21" s="58" t="s">
        <v>30</v>
      </c>
      <c r="C21" s="59">
        <v>983</v>
      </c>
      <c r="D21" s="67">
        <v>2683</v>
      </c>
      <c r="E21" s="59">
        <v>350</v>
      </c>
      <c r="F21" s="59">
        <v>511</v>
      </c>
      <c r="G21" s="59">
        <v>224</v>
      </c>
      <c r="H21" s="66">
        <v>4751</v>
      </c>
      <c r="I21" s="65">
        <v>34582</v>
      </c>
      <c r="J21" s="64">
        <v>39333</v>
      </c>
    </row>
    <row r="22" spans="1:10" ht="15.75" x14ac:dyDescent="0.25">
      <c r="A22" s="510"/>
      <c r="B22" s="58" t="s">
        <v>268</v>
      </c>
      <c r="C22" s="59" t="s">
        <v>63</v>
      </c>
      <c r="D22" s="67">
        <v>2318</v>
      </c>
      <c r="E22" s="59" t="s">
        <v>63</v>
      </c>
      <c r="F22" s="59">
        <v>621</v>
      </c>
      <c r="G22" s="59">
        <v>335</v>
      </c>
      <c r="H22" s="66">
        <v>4227</v>
      </c>
      <c r="I22" s="65">
        <v>46026</v>
      </c>
      <c r="J22" s="64">
        <v>50253</v>
      </c>
    </row>
    <row r="23" spans="1:10" ht="15.75" x14ac:dyDescent="0.25">
      <c r="A23" s="510"/>
      <c r="B23" s="58" t="s">
        <v>29</v>
      </c>
      <c r="C23" s="67">
        <v>1022</v>
      </c>
      <c r="D23" s="67">
        <v>1613</v>
      </c>
      <c r="E23" s="59">
        <v>107</v>
      </c>
      <c r="F23" s="59">
        <v>338</v>
      </c>
      <c r="G23" s="59">
        <v>367</v>
      </c>
      <c r="H23" s="66">
        <v>3448</v>
      </c>
      <c r="I23" s="65">
        <v>34996</v>
      </c>
      <c r="J23" s="64">
        <v>38444</v>
      </c>
    </row>
    <row r="24" spans="1:10" ht="15.75" x14ac:dyDescent="0.25">
      <c r="A24" s="510"/>
      <c r="B24" s="58" t="s">
        <v>28</v>
      </c>
      <c r="C24" s="59">
        <v>357</v>
      </c>
      <c r="D24" s="67">
        <v>2277</v>
      </c>
      <c r="E24" s="59">
        <v>84</v>
      </c>
      <c r="F24" s="59">
        <v>940</v>
      </c>
      <c r="G24" s="59">
        <v>166</v>
      </c>
      <c r="H24" s="66">
        <v>3824</v>
      </c>
      <c r="I24" s="65">
        <v>47659</v>
      </c>
      <c r="J24" s="64">
        <v>51483</v>
      </c>
    </row>
    <row r="25" spans="1:10" ht="15.75" x14ac:dyDescent="0.25">
      <c r="A25" s="510"/>
      <c r="B25" s="58" t="s">
        <v>161</v>
      </c>
      <c r="C25" s="59">
        <v>839</v>
      </c>
      <c r="D25" s="67">
        <v>2128</v>
      </c>
      <c r="E25" s="59" t="s">
        <v>63</v>
      </c>
      <c r="F25" s="59">
        <v>352</v>
      </c>
      <c r="G25" s="59" t="s">
        <v>63</v>
      </c>
      <c r="H25" s="66">
        <v>3678</v>
      </c>
      <c r="I25" s="65">
        <v>38724</v>
      </c>
      <c r="J25" s="64">
        <v>42402</v>
      </c>
    </row>
    <row r="26" spans="1:10" ht="15.75" x14ac:dyDescent="0.25">
      <c r="A26" s="510"/>
      <c r="B26" s="58" t="s">
        <v>27</v>
      </c>
      <c r="C26" s="59">
        <v>623</v>
      </c>
      <c r="D26" s="67">
        <v>1797</v>
      </c>
      <c r="E26" s="59">
        <v>167</v>
      </c>
      <c r="F26" s="59" t="s">
        <v>63</v>
      </c>
      <c r="G26" s="59" t="s">
        <v>63</v>
      </c>
      <c r="H26" s="66">
        <v>3165</v>
      </c>
      <c r="I26" s="65">
        <v>44693</v>
      </c>
      <c r="J26" s="64">
        <v>47858</v>
      </c>
    </row>
    <row r="27" spans="1:10" ht="15.75" x14ac:dyDescent="0.25">
      <c r="A27" s="510"/>
      <c r="B27" s="58" t="s">
        <v>26</v>
      </c>
      <c r="C27" s="59">
        <v>993</v>
      </c>
      <c r="D27" s="67">
        <v>2782</v>
      </c>
      <c r="E27" s="59">
        <v>100</v>
      </c>
      <c r="F27" s="59">
        <v>545</v>
      </c>
      <c r="G27" s="59">
        <v>361</v>
      </c>
      <c r="H27" s="66">
        <v>4780</v>
      </c>
      <c r="I27" s="65">
        <v>46398</v>
      </c>
      <c r="J27" s="64">
        <v>51178</v>
      </c>
    </row>
    <row r="28" spans="1:10" ht="16.5" thickBot="1" x14ac:dyDescent="0.3">
      <c r="A28" s="511"/>
      <c r="B28" s="53" t="s">
        <v>25</v>
      </c>
      <c r="C28" s="63">
        <v>10057</v>
      </c>
      <c r="D28" s="63">
        <v>32948</v>
      </c>
      <c r="E28" s="63">
        <v>3555</v>
      </c>
      <c r="F28" s="63">
        <v>7135</v>
      </c>
      <c r="G28" s="63">
        <v>4347</v>
      </c>
      <c r="H28" s="62">
        <v>58042</v>
      </c>
      <c r="I28" s="61">
        <v>633459</v>
      </c>
      <c r="J28" s="60">
        <v>691501</v>
      </c>
    </row>
    <row r="29" spans="1:10" ht="15.75" x14ac:dyDescent="0.25">
      <c r="A29" s="512">
        <v>2015</v>
      </c>
      <c r="B29" s="58" t="s">
        <v>32</v>
      </c>
      <c r="C29" s="59">
        <v>593</v>
      </c>
      <c r="D29" s="67">
        <v>2173</v>
      </c>
      <c r="E29" s="59">
        <v>897</v>
      </c>
      <c r="F29" s="59">
        <v>444</v>
      </c>
      <c r="G29" s="59">
        <v>90</v>
      </c>
      <c r="H29" s="66">
        <v>4197</v>
      </c>
      <c r="I29" s="65">
        <v>51740</v>
      </c>
      <c r="J29" s="64">
        <v>55937</v>
      </c>
    </row>
    <row r="30" spans="1:10" ht="15.75" x14ac:dyDescent="0.25">
      <c r="A30" s="510"/>
      <c r="B30" s="58" t="s">
        <v>269</v>
      </c>
      <c r="C30" s="59">
        <v>534</v>
      </c>
      <c r="D30" s="67">
        <v>3208</v>
      </c>
      <c r="E30" s="59">
        <v>81</v>
      </c>
      <c r="F30" s="59">
        <v>573</v>
      </c>
      <c r="G30" s="59">
        <v>558</v>
      </c>
      <c r="H30" s="66">
        <v>4954</v>
      </c>
      <c r="I30" s="65">
        <v>33228</v>
      </c>
      <c r="J30" s="64">
        <v>38182</v>
      </c>
    </row>
    <row r="31" spans="1:10" ht="15.75" x14ac:dyDescent="0.25">
      <c r="A31" s="510"/>
      <c r="B31" s="58" t="s">
        <v>273</v>
      </c>
      <c r="C31" s="59">
        <v>440</v>
      </c>
      <c r="D31" s="67">
        <v>2615</v>
      </c>
      <c r="E31" s="59">
        <v>233</v>
      </c>
      <c r="F31" s="59">
        <v>712</v>
      </c>
      <c r="G31" s="59">
        <v>266</v>
      </c>
      <c r="H31" s="66">
        <v>4266</v>
      </c>
      <c r="I31" s="65">
        <v>65835</v>
      </c>
      <c r="J31" s="64">
        <v>70101</v>
      </c>
    </row>
    <row r="32" spans="1:10" ht="15.75" x14ac:dyDescent="0.25">
      <c r="A32" s="510"/>
      <c r="B32" s="58" t="s">
        <v>31</v>
      </c>
      <c r="C32" s="67">
        <v>2697</v>
      </c>
      <c r="D32" s="67">
        <v>11178</v>
      </c>
      <c r="E32" s="67">
        <v>1314</v>
      </c>
      <c r="F32" s="67">
        <v>1695</v>
      </c>
      <c r="G32" s="67">
        <v>1723</v>
      </c>
      <c r="H32" s="66">
        <v>18607</v>
      </c>
      <c r="I32" s="65">
        <v>201583</v>
      </c>
      <c r="J32" s="64">
        <v>220190</v>
      </c>
    </row>
    <row r="33" spans="1:10" ht="15.75" x14ac:dyDescent="0.25">
      <c r="A33" s="510"/>
      <c r="B33" s="58" t="s">
        <v>30</v>
      </c>
      <c r="C33" s="59">
        <v>1169</v>
      </c>
      <c r="D33" s="67">
        <v>2605</v>
      </c>
      <c r="E33" s="59">
        <v>266</v>
      </c>
      <c r="F33" s="59">
        <v>620</v>
      </c>
      <c r="G33" s="59">
        <v>163</v>
      </c>
      <c r="H33" s="66">
        <v>4823</v>
      </c>
      <c r="I33" s="65">
        <v>34729</v>
      </c>
      <c r="J33" s="64">
        <v>39552</v>
      </c>
    </row>
    <row r="34" spans="1:10" ht="15.75" x14ac:dyDescent="0.25">
      <c r="A34" s="510"/>
      <c r="B34" s="58" t="s">
        <v>268</v>
      </c>
      <c r="C34" s="59">
        <v>716</v>
      </c>
      <c r="D34" s="67">
        <v>2698</v>
      </c>
      <c r="E34" s="59">
        <v>154</v>
      </c>
      <c r="F34" s="59">
        <v>779</v>
      </c>
      <c r="G34" s="59">
        <v>338</v>
      </c>
      <c r="H34" s="66">
        <v>4685</v>
      </c>
      <c r="I34" s="65">
        <v>48945</v>
      </c>
      <c r="J34" s="64">
        <v>53630</v>
      </c>
    </row>
    <row r="35" spans="1:10" ht="15.75" x14ac:dyDescent="0.25">
      <c r="A35" s="510"/>
      <c r="B35" s="58" t="s">
        <v>29</v>
      </c>
      <c r="C35" s="67">
        <v>1032</v>
      </c>
      <c r="D35" s="67">
        <v>1579</v>
      </c>
      <c r="E35" s="59">
        <v>135</v>
      </c>
      <c r="F35" s="59">
        <v>426</v>
      </c>
      <c r="G35" s="59">
        <v>352</v>
      </c>
      <c r="H35" s="66">
        <v>3524</v>
      </c>
      <c r="I35" s="65">
        <v>35902</v>
      </c>
      <c r="J35" s="64">
        <v>39426</v>
      </c>
    </row>
    <row r="36" spans="1:10" ht="15.75" x14ac:dyDescent="0.25">
      <c r="A36" s="510"/>
      <c r="B36" s="58" t="s">
        <v>28</v>
      </c>
      <c r="C36" s="59">
        <v>329</v>
      </c>
      <c r="D36" s="67">
        <v>2501</v>
      </c>
      <c r="E36" s="59">
        <v>113</v>
      </c>
      <c r="F36" s="59">
        <v>719</v>
      </c>
      <c r="G36" s="59">
        <v>144</v>
      </c>
      <c r="H36" s="66">
        <v>3806</v>
      </c>
      <c r="I36" s="65">
        <v>50286</v>
      </c>
      <c r="J36" s="64">
        <v>54092</v>
      </c>
    </row>
    <row r="37" spans="1:10" ht="15.75" x14ac:dyDescent="0.25">
      <c r="A37" s="510"/>
      <c r="B37" s="58" t="s">
        <v>161</v>
      </c>
      <c r="C37" s="59">
        <v>1023</v>
      </c>
      <c r="D37" s="67">
        <v>2135</v>
      </c>
      <c r="E37" s="59">
        <v>240</v>
      </c>
      <c r="F37" s="59">
        <v>425</v>
      </c>
      <c r="G37" s="59">
        <v>136</v>
      </c>
      <c r="H37" s="66">
        <v>3959</v>
      </c>
      <c r="I37" s="65">
        <v>39539</v>
      </c>
      <c r="J37" s="64">
        <v>43498</v>
      </c>
    </row>
    <row r="38" spans="1:10" ht="15.75" x14ac:dyDescent="0.25">
      <c r="A38" s="510"/>
      <c r="B38" s="58" t="s">
        <v>27</v>
      </c>
      <c r="C38" s="59">
        <v>663</v>
      </c>
      <c r="D38" s="67">
        <v>2000</v>
      </c>
      <c r="E38" s="59">
        <v>213</v>
      </c>
      <c r="F38" s="59">
        <v>512</v>
      </c>
      <c r="G38" s="59">
        <v>101</v>
      </c>
      <c r="H38" s="66">
        <v>3489</v>
      </c>
      <c r="I38" s="65">
        <v>46667</v>
      </c>
      <c r="J38" s="64">
        <v>50156</v>
      </c>
    </row>
    <row r="39" spans="1:10" ht="15.75" x14ac:dyDescent="0.25">
      <c r="A39" s="510"/>
      <c r="B39" s="58" t="s">
        <v>26</v>
      </c>
      <c r="C39" s="59">
        <v>1037</v>
      </c>
      <c r="D39" s="67">
        <v>2845</v>
      </c>
      <c r="E39" s="59">
        <v>117</v>
      </c>
      <c r="F39" s="59">
        <v>599</v>
      </c>
      <c r="G39" s="59">
        <v>355</v>
      </c>
      <c r="H39" s="66">
        <v>4953</v>
      </c>
      <c r="I39" s="65">
        <v>47388</v>
      </c>
      <c r="J39" s="64">
        <v>52341</v>
      </c>
    </row>
    <row r="40" spans="1:10" ht="16.5" thickBot="1" x14ac:dyDescent="0.3">
      <c r="A40" s="511"/>
      <c r="B40" s="53" t="s">
        <v>25</v>
      </c>
      <c r="C40" s="63">
        <v>10233</v>
      </c>
      <c r="D40" s="63">
        <v>35537</v>
      </c>
      <c r="E40" s="63">
        <v>3763</v>
      </c>
      <c r="F40" s="63">
        <v>7504</v>
      </c>
      <c r="G40" s="63">
        <v>4226</v>
      </c>
      <c r="H40" s="62">
        <v>61263</v>
      </c>
      <c r="I40" s="61">
        <v>655842</v>
      </c>
      <c r="J40" s="60">
        <v>717105</v>
      </c>
    </row>
    <row r="41" spans="1:10" ht="15.75" x14ac:dyDescent="0.25">
      <c r="A41" s="512" t="s">
        <v>436</v>
      </c>
      <c r="B41" s="58" t="s">
        <v>32</v>
      </c>
      <c r="C41" s="59" t="s">
        <v>62</v>
      </c>
      <c r="D41" s="57">
        <v>0.11</v>
      </c>
      <c r="E41" s="57">
        <v>7.0000000000000007E-2</v>
      </c>
      <c r="F41" s="59" t="s">
        <v>62</v>
      </c>
      <c r="G41" s="59" t="s">
        <v>62</v>
      </c>
      <c r="H41" s="56">
        <v>0.03</v>
      </c>
      <c r="I41" s="55">
        <v>0.01</v>
      </c>
      <c r="J41" s="54">
        <v>0.02</v>
      </c>
    </row>
    <row r="42" spans="1:10" ht="15.75" x14ac:dyDescent="0.25">
      <c r="A42" s="510"/>
      <c r="B42" s="58" t="s">
        <v>269</v>
      </c>
      <c r="C42" s="57">
        <v>-7.0000000000000007E-2</v>
      </c>
      <c r="D42" s="57">
        <v>0.11</v>
      </c>
      <c r="E42" s="57">
        <v>-0.28999999999999998</v>
      </c>
      <c r="F42" s="57">
        <v>0.39</v>
      </c>
      <c r="G42" s="57">
        <v>-7.0000000000000007E-2</v>
      </c>
      <c r="H42" s="56">
        <v>0.08</v>
      </c>
      <c r="I42" s="55">
        <v>0.02</v>
      </c>
      <c r="J42" s="54">
        <v>0.03</v>
      </c>
    </row>
    <row r="43" spans="1:10" ht="15.75" x14ac:dyDescent="0.25">
      <c r="A43" s="510"/>
      <c r="B43" s="58" t="s">
        <v>273</v>
      </c>
      <c r="C43" s="57">
        <v>0.03</v>
      </c>
      <c r="D43" s="57">
        <v>0.03</v>
      </c>
      <c r="E43" s="57">
        <v>0.17</v>
      </c>
      <c r="F43" s="57">
        <v>-0.01</v>
      </c>
      <c r="G43" s="57">
        <v>-0.1</v>
      </c>
      <c r="H43" s="56">
        <v>0.02</v>
      </c>
      <c r="I43" s="55">
        <v>0.03</v>
      </c>
      <c r="J43" s="54">
        <v>0.03</v>
      </c>
    </row>
    <row r="44" spans="1:10" ht="15.75" x14ac:dyDescent="0.25">
      <c r="A44" s="510"/>
      <c r="B44" s="58" t="s">
        <v>31</v>
      </c>
      <c r="C44" s="57">
        <v>-0.05</v>
      </c>
      <c r="D44" s="57">
        <v>0.12</v>
      </c>
      <c r="E44" s="57">
        <v>0.14000000000000001</v>
      </c>
      <c r="F44" s="57">
        <v>-0.03</v>
      </c>
      <c r="G44" s="57">
        <v>0.06</v>
      </c>
      <c r="H44" s="56">
        <v>7.0000000000000007E-2</v>
      </c>
      <c r="I44" s="55">
        <v>0.04</v>
      </c>
      <c r="J44" s="54">
        <v>0.05</v>
      </c>
    </row>
    <row r="45" spans="1:10" ht="15.75" x14ac:dyDescent="0.25">
      <c r="A45" s="510"/>
      <c r="B45" s="58" t="s">
        <v>30</v>
      </c>
      <c r="C45" s="57">
        <v>0.19</v>
      </c>
      <c r="D45" s="57">
        <v>-0.03</v>
      </c>
      <c r="E45" s="57">
        <v>-0.24</v>
      </c>
      <c r="F45" s="57">
        <v>0.21</v>
      </c>
      <c r="G45" s="57">
        <v>-0.27</v>
      </c>
      <c r="H45" s="56">
        <v>0.02</v>
      </c>
      <c r="I45" s="55">
        <v>0</v>
      </c>
      <c r="J45" s="54">
        <v>0.01</v>
      </c>
    </row>
    <row r="46" spans="1:10" ht="15.75" x14ac:dyDescent="0.25">
      <c r="A46" s="510"/>
      <c r="B46" s="58" t="s">
        <v>268</v>
      </c>
      <c r="C46" s="59" t="s">
        <v>62</v>
      </c>
      <c r="D46" s="57">
        <v>0.16</v>
      </c>
      <c r="E46" s="59" t="s">
        <v>62</v>
      </c>
      <c r="F46" s="57">
        <v>0.25</v>
      </c>
      <c r="G46" s="57">
        <v>0.01</v>
      </c>
      <c r="H46" s="56">
        <v>0.11</v>
      </c>
      <c r="I46" s="55">
        <v>0.06</v>
      </c>
      <c r="J46" s="54">
        <v>7.0000000000000007E-2</v>
      </c>
    </row>
    <row r="47" spans="1:10" ht="15.75" x14ac:dyDescent="0.25">
      <c r="A47" s="510"/>
      <c r="B47" s="58" t="s">
        <v>29</v>
      </c>
      <c r="C47" s="57">
        <v>0.01</v>
      </c>
      <c r="D47" s="57">
        <v>-0.02</v>
      </c>
      <c r="E47" s="57">
        <v>0.26</v>
      </c>
      <c r="F47" s="57">
        <v>0.26</v>
      </c>
      <c r="G47" s="57">
        <v>-0.04</v>
      </c>
      <c r="H47" s="56">
        <v>0.02</v>
      </c>
      <c r="I47" s="55">
        <v>0.03</v>
      </c>
      <c r="J47" s="54">
        <v>0.03</v>
      </c>
    </row>
    <row r="48" spans="1:10" ht="15.75" x14ac:dyDescent="0.25">
      <c r="A48" s="510"/>
      <c r="B48" s="58" t="s">
        <v>28</v>
      </c>
      <c r="C48" s="57">
        <v>-0.08</v>
      </c>
      <c r="D48" s="57">
        <v>0.1</v>
      </c>
      <c r="E48" s="57">
        <v>0.35</v>
      </c>
      <c r="F48" s="57">
        <v>-0.24</v>
      </c>
      <c r="G48" s="57">
        <v>-0.13</v>
      </c>
      <c r="H48" s="56">
        <v>0</v>
      </c>
      <c r="I48" s="55">
        <v>0.06</v>
      </c>
      <c r="J48" s="54">
        <v>0.05</v>
      </c>
    </row>
    <row r="49" spans="1:10" ht="15.75" x14ac:dyDescent="0.25">
      <c r="A49" s="510"/>
      <c r="B49" s="58" t="s">
        <v>161</v>
      </c>
      <c r="C49" s="59" t="s">
        <v>62</v>
      </c>
      <c r="D49" s="57">
        <v>0</v>
      </c>
      <c r="E49" s="59" t="s">
        <v>62</v>
      </c>
      <c r="F49" s="57">
        <v>0.21</v>
      </c>
      <c r="G49" s="59" t="s">
        <v>62</v>
      </c>
      <c r="H49" s="56">
        <v>0.08</v>
      </c>
      <c r="I49" s="55">
        <v>0.02</v>
      </c>
      <c r="J49" s="54">
        <v>0.03</v>
      </c>
    </row>
    <row r="50" spans="1:10" ht="15.75" x14ac:dyDescent="0.25">
      <c r="A50" s="510"/>
      <c r="B50" s="58" t="s">
        <v>27</v>
      </c>
      <c r="C50" s="57">
        <v>0.06</v>
      </c>
      <c r="D50" s="57">
        <v>0.11</v>
      </c>
      <c r="E50" s="57">
        <v>0.28000000000000003</v>
      </c>
      <c r="F50" s="59" t="s">
        <v>62</v>
      </c>
      <c r="G50" s="59" t="s">
        <v>62</v>
      </c>
      <c r="H50" s="56">
        <v>0.1</v>
      </c>
      <c r="I50" s="55">
        <v>0.04</v>
      </c>
      <c r="J50" s="54">
        <v>0.05</v>
      </c>
    </row>
    <row r="51" spans="1:10" ht="15.75" x14ac:dyDescent="0.25">
      <c r="A51" s="510"/>
      <c r="B51" s="58" t="s">
        <v>26</v>
      </c>
      <c r="C51" s="57">
        <v>0.04</v>
      </c>
      <c r="D51" s="57">
        <v>0.02</v>
      </c>
      <c r="E51" s="57">
        <v>0.17</v>
      </c>
      <c r="F51" s="57">
        <v>0.1</v>
      </c>
      <c r="G51" s="57">
        <v>-0.02</v>
      </c>
      <c r="H51" s="56">
        <v>0.04</v>
      </c>
      <c r="I51" s="55">
        <v>0.02</v>
      </c>
      <c r="J51" s="54">
        <v>0.02</v>
      </c>
    </row>
    <row r="52" spans="1:10" ht="16.5" thickBot="1" x14ac:dyDescent="0.3">
      <c r="A52" s="511"/>
      <c r="B52" s="53" t="s">
        <v>25</v>
      </c>
      <c r="C52" s="52">
        <v>0.02</v>
      </c>
      <c r="D52" s="52">
        <v>0.08</v>
      </c>
      <c r="E52" s="52">
        <v>0.06</v>
      </c>
      <c r="F52" s="52">
        <v>0.05</v>
      </c>
      <c r="G52" s="52">
        <v>-0.03</v>
      </c>
      <c r="H52" s="51">
        <v>0.06</v>
      </c>
      <c r="I52" s="50">
        <v>0.04</v>
      </c>
      <c r="J52" s="49">
        <v>0.04</v>
      </c>
    </row>
    <row r="53" spans="1:10" ht="15.75" x14ac:dyDescent="0.25">
      <c r="A53" s="2"/>
    </row>
    <row r="54" spans="1:10" ht="15.75" x14ac:dyDescent="0.25">
      <c r="A54" s="2"/>
    </row>
    <row r="55" spans="1:10" x14ac:dyDescent="0.2">
      <c r="A55" s="47" t="s">
        <v>61</v>
      </c>
      <c r="B55" s="48"/>
      <c r="C55" s="48"/>
      <c r="D55" s="48"/>
      <c r="E55" s="48"/>
      <c r="F55" s="48"/>
      <c r="G55" s="48"/>
    </row>
    <row r="57" spans="1:10" ht="45.75" customHeight="1" x14ac:dyDescent="0.2">
      <c r="A57" s="507" t="s">
        <v>60</v>
      </c>
      <c r="B57" s="507"/>
      <c r="C57" s="507"/>
      <c r="D57" s="507"/>
      <c r="E57" s="507"/>
      <c r="F57" s="507"/>
    </row>
    <row r="59" spans="1:10" ht="32.25" customHeight="1" x14ac:dyDescent="0.2">
      <c r="A59" s="507" t="s">
        <v>59</v>
      </c>
      <c r="B59" s="507"/>
      <c r="C59" s="507"/>
      <c r="D59" s="507"/>
      <c r="E59" s="507"/>
      <c r="F59" s="507"/>
    </row>
    <row r="61" spans="1:10" ht="39.75" customHeight="1" x14ac:dyDescent="0.2">
      <c r="A61" s="508" t="s">
        <v>58</v>
      </c>
      <c r="B61" s="508"/>
      <c r="C61" s="508"/>
      <c r="D61" s="508"/>
      <c r="E61" s="508"/>
      <c r="F61" s="508"/>
    </row>
    <row r="62" spans="1:10" x14ac:dyDescent="0.2">
      <c r="A62" s="47"/>
      <c r="B62" s="48"/>
      <c r="C62" s="48"/>
      <c r="D62" s="48"/>
      <c r="E62" s="48"/>
      <c r="F62" s="48"/>
      <c r="G62" s="48"/>
    </row>
    <row r="63" spans="1:10" x14ac:dyDescent="0.2">
      <c r="A63" s="48" t="s">
        <v>57</v>
      </c>
      <c r="B63" s="3"/>
      <c r="C63" s="3"/>
      <c r="D63" s="3"/>
      <c r="E63" s="3"/>
      <c r="F63" s="3"/>
      <c r="G63" s="3"/>
    </row>
    <row r="64" spans="1:10" x14ac:dyDescent="0.2">
      <c r="A64" s="48"/>
      <c r="B64" s="3"/>
      <c r="C64" s="3"/>
      <c r="D64" s="3"/>
      <c r="E64" s="3"/>
      <c r="F64" s="3"/>
      <c r="G64" s="3"/>
    </row>
    <row r="65" spans="1:7" x14ac:dyDescent="0.2">
      <c r="A65" s="47" t="s">
        <v>438</v>
      </c>
      <c r="B65" s="3"/>
      <c r="C65" s="3"/>
      <c r="D65" s="3"/>
      <c r="E65" s="3"/>
      <c r="F65" s="3"/>
      <c r="G65" s="3"/>
    </row>
    <row r="67" spans="1:7" x14ac:dyDescent="0.2">
      <c r="A67" s="4" t="s">
        <v>449</v>
      </c>
      <c r="B67" s="3"/>
      <c r="C67" s="3"/>
      <c r="D67" s="3"/>
      <c r="E67" s="3"/>
      <c r="F67" s="3"/>
    </row>
  </sheetData>
  <mergeCells count="7">
    <mergeCell ref="A59:F59"/>
    <mergeCell ref="A61:F61"/>
    <mergeCell ref="A5:A16"/>
    <mergeCell ref="A17:A28"/>
    <mergeCell ref="A41:A52"/>
    <mergeCell ref="A29:A40"/>
    <mergeCell ref="A57:F57"/>
  </mergeCells>
  <hyperlinks>
    <hyperlink ref="B1" location="Contents!A1" display="Contents "/>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Contact</vt:lpstr>
      <vt:lpstr>Contents</vt:lpstr>
      <vt:lpstr>Table 1 Trips, Nights, Spend</vt:lpstr>
      <vt:lpstr>Table 2 Trips LGD14</vt:lpstr>
      <vt:lpstr>Table 3 Nights LGD14</vt:lpstr>
      <vt:lpstr>Table 4 Expenditure LGD14</vt:lpstr>
      <vt:lpstr>Table 5 Reason for Visit LGD14</vt:lpstr>
      <vt:lpstr>Table 6 Place of Origin LGD14</vt:lpstr>
      <vt:lpstr>Table 7 Employee Jobs LGD14</vt:lpstr>
      <vt:lpstr>Table 8 Visitor Attraction LGD</vt:lpstr>
      <vt:lpstr>Table 9 Visitor Attraction LGD</vt:lpstr>
      <vt:lpstr>Table 10 Cruise Ships</vt:lpstr>
      <vt:lpstr>Table 11 Accommodation</vt:lpstr>
      <vt:lpstr>Table 12a Hotel occupancy</vt:lpstr>
      <vt:lpstr>Table 12b Hotel Rooms Sold</vt:lpstr>
      <vt:lpstr>Table 13 Bed&amp;Breakfast occupanc</vt:lpstr>
      <vt:lpstr>Table 14 Self-catering occupanc</vt:lpstr>
      <vt:lpstr>Table 15 Per capita</vt:lpstr>
      <vt:lpstr>Figure 1a</vt:lpstr>
      <vt:lpstr>Figure 1b</vt:lpstr>
      <vt:lpstr>Figure 2a</vt:lpstr>
      <vt:lpstr>Figure 3a</vt:lpstr>
      <vt:lpstr>Figure 3b</vt:lpstr>
      <vt:lpstr>Figures 4a-4c</vt:lpstr>
      <vt:lpstr>Figure 5a</vt:lpstr>
      <vt:lpstr>Figure 5b</vt:lpstr>
      <vt:lpstr>Figure 6a</vt:lpstr>
      <vt:lpstr>Figure 7a</vt:lpstr>
      <vt:lpstr>Figure 8a</vt:lpstr>
      <vt:lpstr>Background Notes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2016-06-27T12:50:24Z</cp:lastPrinted>
  <dcterms:created xsi:type="dcterms:W3CDTF">2014-11-25T15:09:05Z</dcterms:created>
  <dcterms:modified xsi:type="dcterms:W3CDTF">2017-07-05T13:37:39Z</dcterms:modified>
</cp:coreProperties>
</file>