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drawings/drawing4.xml" ContentType="application/vnd.openxmlformats-officedocument.drawingml.chartshapes+xml"/>
  <Override PartName="/xl/drawings/drawing5.xml" ContentType="application/vnd.openxmlformats-officedocument.drawing+xml"/>
  <Override PartName="/xl/drawings/drawing6.xml" ContentType="application/vnd.openxmlformats-officedocument.drawing+xml"/>
  <Override PartName="/xl/charts/chart2.xml" ContentType="application/vnd.openxmlformats-officedocument.drawingml.chart+xml"/>
  <Override PartName="/xl/drawings/drawing7.xml" ContentType="application/vnd.openxmlformats-officedocument.drawing+xml"/>
  <Override PartName="/xl/drawings/drawing8.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drawings/drawing9.xml" ContentType="application/vnd.openxmlformats-officedocument.drawing+xml"/>
  <Override PartName="/xl/charts/chart6.xml" ContentType="application/vnd.openxmlformats-officedocument.drawingml.chart+xml"/>
  <Override PartName="/xl/charts/style1.xml" ContentType="application/vnd.ms-office.chartstyle+xml"/>
  <Override PartName="/xl/charts/colors1.xml" ContentType="application/vnd.ms-office.chartcolorstyle+xml"/>
  <Override PartName="/xl/drawings/drawing10.xml" ContentType="application/vnd.openxmlformats-officedocument.drawing+xml"/>
  <Override PartName="/xl/charts/chart7.xml" ContentType="application/vnd.openxmlformats-officedocument.drawingml.chart+xml"/>
  <Override PartName="/xl/charts/style2.xml" ContentType="application/vnd.ms-office.chartstyle+xml"/>
  <Override PartName="/xl/charts/colors2.xml" ContentType="application/vnd.ms-office.chartcolorstyle+xml"/>
  <Override PartName="/xl/drawings/drawing11.xml" ContentType="application/vnd.openxmlformats-officedocument.drawingml.chartshapes+xml"/>
  <Override PartName="/xl/drawings/drawing12.xml" ContentType="application/vnd.openxmlformats-officedocument.drawing+xml"/>
  <Override PartName="/xl/drawings/drawing13.xml" ContentType="application/vnd.openxmlformats-officedocument.drawing+xml"/>
  <Override PartName="/xl/charts/chart8.xml" ContentType="application/vnd.openxmlformats-officedocument.drawingml.chart+xml"/>
  <Override PartName="/xl/drawings/drawing14.xml" ContentType="application/vnd.openxmlformats-officedocument.drawingml.chartshapes+xml"/>
  <Override PartName="/xl/drawings/drawing15.xml" ContentType="application/vnd.openxmlformats-officedocument.drawing+xml"/>
  <Override PartName="/xl/charts/chart9.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2337026\Desktop\LGD 2019\"/>
    </mc:Choice>
  </mc:AlternateContent>
  <bookViews>
    <workbookView xWindow="285" yWindow="4035" windowWidth="18435" windowHeight="10965" tabRatio="888"/>
  </bookViews>
  <sheets>
    <sheet name="Contact" sheetId="4" r:id="rId1"/>
    <sheet name="Contents" sheetId="5" r:id="rId2"/>
    <sheet name="Table 1 Trips, Nights, Spend" sheetId="20" r:id="rId3"/>
    <sheet name="Table 2 Trips LGD14" sheetId="6" r:id="rId4"/>
    <sheet name="Table 3 Nights LGD14" sheetId="7" r:id="rId5"/>
    <sheet name="Table 4 Expenditure LGD14" sheetId="8" r:id="rId6"/>
    <sheet name="Table 5 Reason for Visit LGD14" sheetId="9" r:id="rId7"/>
    <sheet name="Table 6 Place of Origin LGD14" sheetId="10" r:id="rId8"/>
    <sheet name="Table 7 Employee Jobs LGD14" sheetId="11" r:id="rId9"/>
    <sheet name="Table 8 Visitor Attraction LGD" sheetId="12" r:id="rId10"/>
    <sheet name="Table 9 Visitor Attraction LGD" sheetId="13" r:id="rId11"/>
    <sheet name="Table 10 Cruise Ships" sheetId="14" r:id="rId12"/>
    <sheet name="Table 11 Accommodation" sheetId="42" r:id="rId13"/>
    <sheet name="Table 12a Hotel Occupancy" sheetId="43" r:id="rId14"/>
    <sheet name="Table 12b Hotel Rooms Sold" sheetId="44" r:id="rId15"/>
    <sheet name="Table 13 Bed&amp;Breakfast occupanc" sheetId="45" r:id="rId16"/>
    <sheet name="Table 14 Self-catering occupanc" sheetId="19" r:id="rId17"/>
    <sheet name="Table 15 Employee jobs FT PT" sheetId="51" r:id="rId18"/>
    <sheet name="Table 16 PFG CPHI Ext spend" sheetId="52" r:id="rId19"/>
    <sheet name="Figure 1a" sheetId="22" r:id="rId20"/>
    <sheet name="Figure 1b" sheetId="23" r:id="rId21"/>
    <sheet name="Figure 2a" sheetId="26" r:id="rId22"/>
    <sheet name="Figure 2b" sheetId="27" r:id="rId23"/>
    <sheet name="Figures 3a-3c" sheetId="28" r:id="rId24"/>
    <sheet name="Figure 4a" sheetId="46" r:id="rId25"/>
    <sheet name="Figure 4b" sheetId="47" r:id="rId26"/>
    <sheet name="Figure 5a" sheetId="31" r:id="rId27"/>
    <sheet name="Figure 6a " sheetId="40" r:id="rId28"/>
    <sheet name="Figure 7a" sheetId="41" r:id="rId29"/>
    <sheet name="Background Notes" sheetId="15" r:id="rId30"/>
  </sheets>
  <definedNames>
    <definedName name="_xlnm._FilterDatabase" localSheetId="25" hidden="1">'Figure 4b'!$B$4:$C$4</definedName>
    <definedName name="Background9" localSheetId="29">'Background Notes'!$A$26</definedName>
    <definedName name="Contact" localSheetId="29">'Background Notes'!$A$44</definedName>
  </definedNames>
  <calcPr calcId="152511"/>
</workbook>
</file>

<file path=xl/calcChain.xml><?xml version="1.0" encoding="utf-8"?>
<calcChain xmlns="http://schemas.openxmlformats.org/spreadsheetml/2006/main">
  <c r="C17" i="46" l="1"/>
  <c r="D17" i="46"/>
  <c r="D18" i="46" s="1"/>
  <c r="E17" i="46"/>
  <c r="B17" i="46"/>
  <c r="B18" i="46" s="1"/>
  <c r="F13" i="46"/>
  <c r="F8" i="46"/>
  <c r="F10" i="46"/>
  <c r="F7" i="46"/>
  <c r="F11" i="46"/>
  <c r="F12" i="46"/>
  <c r="F16" i="46"/>
  <c r="F15" i="46"/>
  <c r="F6" i="46"/>
  <c r="F9" i="46"/>
  <c r="F14" i="46"/>
  <c r="F17" i="46" l="1"/>
  <c r="G15" i="46" s="1"/>
  <c r="E89" i="42"/>
  <c r="D89" i="42"/>
  <c r="C89" i="42"/>
  <c r="E88" i="42"/>
  <c r="D88" i="42"/>
  <c r="C88" i="42"/>
  <c r="E87" i="42"/>
  <c r="D87" i="42"/>
  <c r="C87" i="42"/>
  <c r="E86" i="42"/>
  <c r="D86" i="42"/>
  <c r="C86" i="42"/>
  <c r="E85" i="42"/>
  <c r="D85" i="42"/>
  <c r="C85" i="42"/>
  <c r="E84" i="42"/>
  <c r="D84" i="42"/>
  <c r="C84" i="42"/>
  <c r="E83" i="42"/>
  <c r="D83" i="42"/>
  <c r="C83" i="42"/>
  <c r="E82" i="42"/>
  <c r="D82" i="42"/>
  <c r="C82" i="42"/>
  <c r="E81" i="42"/>
  <c r="D81" i="42"/>
  <c r="C81" i="42"/>
  <c r="E80" i="42"/>
  <c r="D80" i="42"/>
  <c r="C80" i="42"/>
  <c r="E79" i="42"/>
  <c r="D79" i="42"/>
  <c r="C79" i="42"/>
  <c r="E78" i="42"/>
  <c r="D78" i="42"/>
  <c r="C78" i="42"/>
  <c r="G12" i="46" l="1"/>
  <c r="G11" i="46"/>
  <c r="G10" i="46"/>
  <c r="G17" i="46"/>
  <c r="G16" i="46"/>
  <c r="G7" i="46"/>
  <c r="G14" i="46"/>
  <c r="G6" i="46"/>
  <c r="G13" i="46"/>
  <c r="G9" i="46"/>
  <c r="G8" i="46"/>
  <c r="D9" i="28"/>
  <c r="D10" i="28"/>
  <c r="D11" i="28"/>
  <c r="D12" i="28"/>
  <c r="D13" i="28"/>
  <c r="D14" i="28"/>
  <c r="D15" i="28"/>
  <c r="D16" i="28"/>
  <c r="D17" i="28"/>
  <c r="D18" i="28"/>
  <c r="D19" i="28"/>
  <c r="D8" i="28"/>
  <c r="C18" i="22" l="1"/>
  <c r="D8" i="22"/>
  <c r="D9" i="22"/>
  <c r="D10" i="22"/>
  <c r="D11" i="22"/>
  <c r="D12" i="22"/>
  <c r="D13" i="22"/>
  <c r="D14" i="22"/>
  <c r="D15" i="22"/>
  <c r="D16" i="22"/>
  <c r="D17" i="22"/>
  <c r="D7" i="22"/>
  <c r="D8" i="26"/>
  <c r="D9" i="26"/>
  <c r="D10" i="26"/>
  <c r="D11" i="26"/>
  <c r="D12" i="26"/>
  <c r="D13" i="26"/>
  <c r="D14" i="26"/>
  <c r="D15" i="26"/>
  <c r="D16" i="26"/>
  <c r="D17" i="26"/>
  <c r="D7" i="26"/>
  <c r="C18" i="26"/>
  <c r="D9" i="40"/>
  <c r="D10" i="40"/>
  <c r="D11" i="40"/>
  <c r="D12" i="40"/>
  <c r="D13" i="40"/>
  <c r="D14" i="40"/>
  <c r="D15" i="40"/>
  <c r="D16" i="40"/>
  <c r="D17" i="40"/>
  <c r="D18" i="40"/>
  <c r="D8" i="40"/>
  <c r="C19" i="40"/>
  <c r="BU7" i="9" l="1"/>
  <c r="BU8" i="9"/>
  <c r="BU9" i="9"/>
  <c r="BU10" i="9"/>
  <c r="BU11" i="9"/>
  <c r="BU12" i="9"/>
  <c r="BU13" i="9"/>
  <c r="BU14" i="9"/>
  <c r="BU15" i="9"/>
  <c r="BU16" i="9"/>
  <c r="BU17" i="9"/>
  <c r="BS18" i="9"/>
  <c r="BT9" i="9" s="1"/>
  <c r="BT15" i="9" l="1"/>
  <c r="BT12" i="9"/>
  <c r="BT7" i="9"/>
  <c r="BT18" i="9"/>
  <c r="BT16" i="9"/>
  <c r="BT11" i="9"/>
  <c r="BT8" i="9"/>
  <c r="BT14" i="9"/>
  <c r="BT10" i="9"/>
  <c r="BT17" i="9"/>
  <c r="BT13" i="9"/>
  <c r="S7" i="51"/>
  <c r="S18" i="51" s="1"/>
  <c r="T7" i="51"/>
  <c r="U7" i="51"/>
  <c r="V7" i="51"/>
  <c r="V18" i="51" s="1"/>
  <c r="W7" i="51"/>
  <c r="W18" i="51" s="1"/>
  <c r="X7" i="51"/>
  <c r="Y7" i="51"/>
  <c r="S8" i="51"/>
  <c r="T8" i="51"/>
  <c r="U8" i="51"/>
  <c r="U18" i="51" s="1"/>
  <c r="V8" i="51"/>
  <c r="W8" i="51"/>
  <c r="X8" i="51"/>
  <c r="Y8" i="51"/>
  <c r="S9" i="51"/>
  <c r="T9" i="51"/>
  <c r="U9" i="51"/>
  <c r="V9" i="51"/>
  <c r="W9" i="51"/>
  <c r="X9" i="51"/>
  <c r="Y9" i="51"/>
  <c r="Y18" i="51" s="1"/>
  <c r="S10" i="51"/>
  <c r="T10" i="51"/>
  <c r="U10" i="51"/>
  <c r="V10" i="51"/>
  <c r="W10" i="51"/>
  <c r="X10" i="51"/>
  <c r="Y10" i="51"/>
  <c r="S11" i="51"/>
  <c r="T11" i="51"/>
  <c r="U11" i="51"/>
  <c r="V11" i="51"/>
  <c r="W11" i="51"/>
  <c r="X11" i="51"/>
  <c r="Y11" i="51"/>
  <c r="S12" i="51"/>
  <c r="T12" i="51"/>
  <c r="U12" i="51"/>
  <c r="V12" i="51"/>
  <c r="W12" i="51"/>
  <c r="X12" i="51"/>
  <c r="Y12" i="51"/>
  <c r="S13" i="51"/>
  <c r="T13" i="51"/>
  <c r="U13" i="51"/>
  <c r="V13" i="51"/>
  <c r="W13" i="51"/>
  <c r="X13" i="51"/>
  <c r="Y13" i="51"/>
  <c r="S14" i="51"/>
  <c r="T14" i="51"/>
  <c r="U14" i="51"/>
  <c r="V14" i="51"/>
  <c r="W14" i="51"/>
  <c r="X14" i="51"/>
  <c r="Y14" i="51"/>
  <c r="S15" i="51"/>
  <c r="T15" i="51"/>
  <c r="U15" i="51"/>
  <c r="V15" i="51"/>
  <c r="W15" i="51"/>
  <c r="X15" i="51"/>
  <c r="Y15" i="51"/>
  <c r="S16" i="51"/>
  <c r="T16" i="51"/>
  <c r="U16" i="51"/>
  <c r="V16" i="51"/>
  <c r="W16" i="51"/>
  <c r="X16" i="51"/>
  <c r="X18" i="51" s="1"/>
  <c r="Y16" i="51"/>
  <c r="S17" i="51"/>
  <c r="T17" i="51"/>
  <c r="U17" i="51"/>
  <c r="V17" i="51"/>
  <c r="W17" i="51"/>
  <c r="X17" i="51"/>
  <c r="Y17" i="51"/>
  <c r="R8" i="51"/>
  <c r="R9" i="51"/>
  <c r="R10" i="51"/>
  <c r="R11" i="51"/>
  <c r="R12" i="51"/>
  <c r="R13" i="51"/>
  <c r="R14" i="51"/>
  <c r="R15" i="51"/>
  <c r="R16" i="51"/>
  <c r="R17" i="51"/>
  <c r="R7" i="51"/>
  <c r="T18" i="51"/>
  <c r="R18" i="51"/>
  <c r="Q18" i="51"/>
  <c r="P18" i="51"/>
  <c r="N18" i="51"/>
  <c r="M18" i="51"/>
  <c r="L18" i="51"/>
  <c r="K18" i="51"/>
  <c r="J18" i="51"/>
  <c r="O8" i="51"/>
  <c r="O9" i="51"/>
  <c r="O10" i="51"/>
  <c r="O11" i="51"/>
  <c r="O12" i="51"/>
  <c r="O13" i="51"/>
  <c r="O14" i="51"/>
  <c r="O15" i="51"/>
  <c r="O16" i="51"/>
  <c r="O17" i="51"/>
  <c r="O7" i="51"/>
  <c r="O18" i="51" s="1"/>
  <c r="C18" i="51"/>
  <c r="D18" i="51"/>
  <c r="E18" i="51"/>
  <c r="F18" i="51"/>
  <c r="G18" i="51"/>
  <c r="H18" i="51"/>
  <c r="I18" i="51"/>
  <c r="B18" i="51"/>
  <c r="G8" i="51"/>
  <c r="G9" i="51"/>
  <c r="G10" i="51"/>
  <c r="G11" i="51"/>
  <c r="G12" i="51"/>
  <c r="G13" i="51"/>
  <c r="G14" i="51"/>
  <c r="G15" i="51"/>
  <c r="G16" i="51"/>
  <c r="G17" i="51"/>
  <c r="G7" i="51"/>
  <c r="I19" i="28" l="1"/>
  <c r="I18" i="28"/>
  <c r="I17" i="28"/>
  <c r="I16" i="28"/>
  <c r="I15" i="28"/>
  <c r="I14" i="28"/>
  <c r="I13" i="28"/>
  <c r="I12" i="28"/>
  <c r="I11" i="28"/>
  <c r="I10" i="28"/>
  <c r="I9" i="28"/>
  <c r="I8" i="28"/>
  <c r="G19" i="28"/>
  <c r="G18" i="28"/>
  <c r="G17" i="28"/>
  <c r="G16" i="28"/>
  <c r="G15" i="28"/>
  <c r="G14" i="28"/>
  <c r="G13" i="28"/>
  <c r="G12" i="28"/>
  <c r="G11" i="28"/>
  <c r="G10" i="28"/>
  <c r="G9" i="28"/>
  <c r="G8" i="28"/>
  <c r="E9" i="28"/>
  <c r="E10" i="28"/>
  <c r="E11" i="28"/>
  <c r="E12" i="28"/>
  <c r="E13" i="28"/>
  <c r="E14" i="28"/>
  <c r="E15" i="28"/>
  <c r="E16" i="28"/>
  <c r="E17" i="28"/>
  <c r="E18" i="28"/>
  <c r="E19" i="28"/>
  <c r="E8" i="28"/>
  <c r="I6" i="14"/>
  <c r="I7" i="14"/>
  <c r="I8" i="14"/>
  <c r="I9" i="14"/>
  <c r="I10" i="14"/>
  <c r="I11" i="14"/>
  <c r="I12" i="14"/>
  <c r="H7" i="14"/>
  <c r="H8" i="14"/>
  <c r="H9" i="14"/>
  <c r="H10" i="14"/>
  <c r="H11" i="14"/>
  <c r="H12" i="14"/>
  <c r="H6" i="14"/>
  <c r="BX17" i="9" l="1"/>
  <c r="BX16" i="9"/>
  <c r="BX15" i="9"/>
  <c r="BX14" i="9"/>
  <c r="BX13" i="9"/>
  <c r="BX12" i="9"/>
  <c r="BX11" i="9"/>
  <c r="BX10" i="9"/>
  <c r="BX9" i="9"/>
  <c r="BX8" i="9"/>
  <c r="BX7" i="9"/>
  <c r="BR17" i="9"/>
  <c r="BR16" i="9"/>
  <c r="BR15" i="9"/>
  <c r="BR14" i="9"/>
  <c r="BR13" i="9"/>
  <c r="BR12" i="9"/>
  <c r="BR11" i="9"/>
  <c r="BR10" i="9"/>
  <c r="BR9" i="9"/>
  <c r="BR8" i="9"/>
  <c r="BR7" i="9"/>
  <c r="BO17" i="9"/>
  <c r="BO16" i="9"/>
  <c r="BO15" i="9"/>
  <c r="BO14" i="9"/>
  <c r="BO13" i="9"/>
  <c r="BO12" i="9"/>
  <c r="BO11" i="9"/>
  <c r="BO10" i="9"/>
  <c r="BO9" i="9"/>
  <c r="BO8" i="9"/>
  <c r="BO7" i="9"/>
  <c r="BL8" i="9"/>
  <c r="BL9" i="9"/>
  <c r="BL10" i="9"/>
  <c r="BL11" i="9"/>
  <c r="BL12" i="9"/>
  <c r="BL13" i="9"/>
  <c r="BL14" i="9"/>
  <c r="BL15" i="9"/>
  <c r="BL16" i="9"/>
  <c r="BL17" i="9"/>
  <c r="BL7" i="9"/>
  <c r="BV18" i="9"/>
  <c r="BP18" i="9"/>
  <c r="BQ18" i="9" s="1"/>
  <c r="BM18" i="9"/>
  <c r="BN13" i="9" s="1"/>
  <c r="BJ18" i="9"/>
  <c r="BK9" i="9" s="1"/>
  <c r="F17" i="20"/>
  <c r="G15" i="20" s="1"/>
  <c r="D17" i="20"/>
  <c r="E11" i="20" s="1"/>
  <c r="B17" i="20"/>
  <c r="C9" i="20" s="1"/>
  <c r="BW15" i="9" l="1"/>
  <c r="BU18" i="9"/>
  <c r="BK11" i="9"/>
  <c r="BK7" i="9"/>
  <c r="BK17" i="9"/>
  <c r="BQ10" i="9"/>
  <c r="BK12" i="9"/>
  <c r="BK10" i="9"/>
  <c r="BK8" i="9"/>
  <c r="BN14" i="9"/>
  <c r="BK15" i="9"/>
  <c r="BQ11" i="9"/>
  <c r="BK16" i="9"/>
  <c r="BK13" i="9"/>
  <c r="BQ12" i="9"/>
  <c r="BK18" i="9"/>
  <c r="BW9" i="9"/>
  <c r="BW8" i="9"/>
  <c r="BL18" i="9"/>
  <c r="BR18" i="9"/>
  <c r="BN7" i="9"/>
  <c r="BN15" i="9"/>
  <c r="BW10" i="9"/>
  <c r="BN10" i="9"/>
  <c r="BN18" i="9"/>
  <c r="BQ14" i="9"/>
  <c r="BW16" i="9"/>
  <c r="BN8" i="9"/>
  <c r="BN9" i="9"/>
  <c r="BQ13" i="9"/>
  <c r="BO18" i="9"/>
  <c r="BN11" i="9"/>
  <c r="BQ7" i="9"/>
  <c r="BQ15" i="9"/>
  <c r="BW17" i="9"/>
  <c r="BN16" i="9"/>
  <c r="BN17" i="9"/>
  <c r="BN12" i="9"/>
  <c r="BQ8" i="9"/>
  <c r="BQ16" i="9"/>
  <c r="BW18" i="9"/>
  <c r="BQ9" i="9"/>
  <c r="BQ17" i="9"/>
  <c r="BX18" i="9"/>
  <c r="BW11" i="9"/>
  <c r="BW14" i="9"/>
  <c r="BW12" i="9"/>
  <c r="BW13" i="9"/>
  <c r="BW7" i="9"/>
  <c r="BK14" i="9"/>
  <c r="C14" i="20"/>
  <c r="E6" i="20"/>
  <c r="C8" i="20"/>
  <c r="E15" i="20"/>
  <c r="G8" i="20"/>
  <c r="G9" i="20"/>
  <c r="G10" i="20"/>
  <c r="E7" i="20"/>
  <c r="G11" i="20"/>
  <c r="C7" i="20"/>
  <c r="E12" i="20"/>
  <c r="G12" i="20"/>
  <c r="C16" i="20"/>
  <c r="E13" i="20"/>
  <c r="G16" i="20"/>
  <c r="C15" i="20"/>
  <c r="E14" i="20"/>
  <c r="G17" i="20"/>
  <c r="C13" i="20"/>
  <c r="C12" i="20"/>
  <c r="E8" i="20"/>
  <c r="E16" i="20"/>
  <c r="C11" i="20"/>
  <c r="E9" i="20"/>
  <c r="E17" i="20"/>
  <c r="G13" i="20"/>
  <c r="C6" i="20"/>
  <c r="C10" i="20"/>
  <c r="E10" i="20"/>
  <c r="G6" i="20"/>
  <c r="G14" i="20"/>
  <c r="C17" i="20"/>
  <c r="G7" i="20"/>
  <c r="E77" i="42"/>
  <c r="D77" i="42"/>
  <c r="C77" i="42"/>
  <c r="E76" i="42"/>
  <c r="D76" i="42"/>
  <c r="C76" i="42"/>
  <c r="E75" i="42"/>
  <c r="D75" i="42"/>
  <c r="C75" i="42"/>
  <c r="E74" i="42"/>
  <c r="D74" i="42"/>
  <c r="C74" i="42"/>
  <c r="E73" i="42"/>
  <c r="D73" i="42"/>
  <c r="C73" i="42"/>
  <c r="E72" i="42"/>
  <c r="D72" i="42"/>
  <c r="C72" i="42"/>
  <c r="E71" i="42"/>
  <c r="D71" i="42"/>
  <c r="C71" i="42"/>
  <c r="E70" i="42"/>
  <c r="D70" i="42"/>
  <c r="C70" i="42"/>
  <c r="E69" i="42"/>
  <c r="D69" i="42"/>
  <c r="C69" i="42"/>
  <c r="E68" i="42"/>
  <c r="D68" i="42"/>
  <c r="C68" i="42"/>
  <c r="E67" i="42"/>
  <c r="D67" i="42"/>
  <c r="C67" i="42"/>
  <c r="E66" i="42"/>
  <c r="D66" i="42"/>
  <c r="C66" i="42"/>
  <c r="E29" i="42"/>
  <c r="D29" i="42"/>
  <c r="C29" i="42"/>
  <c r="E28" i="42"/>
  <c r="D28" i="42"/>
  <c r="C28" i="42"/>
  <c r="E27" i="42"/>
  <c r="D27" i="42"/>
  <c r="C27" i="42"/>
  <c r="E26" i="42"/>
  <c r="D26" i="42"/>
  <c r="C26" i="42"/>
  <c r="E25" i="42"/>
  <c r="D25" i="42"/>
  <c r="C25" i="42"/>
  <c r="E24" i="42"/>
  <c r="D24" i="42"/>
  <c r="C24" i="42"/>
  <c r="E23" i="42"/>
  <c r="D23" i="42"/>
  <c r="C23" i="42"/>
  <c r="E22" i="42"/>
  <c r="D22" i="42"/>
  <c r="C22" i="42"/>
  <c r="E21" i="42"/>
  <c r="D21" i="42"/>
  <c r="C21" i="42"/>
  <c r="E20" i="42"/>
  <c r="D20" i="42"/>
  <c r="C20" i="42"/>
  <c r="E19" i="42"/>
  <c r="D19" i="42"/>
  <c r="C19" i="42"/>
  <c r="E18" i="42"/>
  <c r="D18" i="42"/>
  <c r="C18" i="42"/>
  <c r="AD17" i="42"/>
  <c r="AC17" i="42"/>
  <c r="AB17" i="42"/>
  <c r="AA17" i="42"/>
  <c r="Z17" i="42"/>
  <c r="Y17" i="42"/>
  <c r="X17" i="42"/>
  <c r="W17" i="42"/>
  <c r="V17" i="42"/>
  <c r="Q17" i="42"/>
  <c r="P17" i="42"/>
  <c r="O17" i="42"/>
  <c r="N17" i="42"/>
  <c r="M17" i="42"/>
  <c r="L17" i="42"/>
  <c r="K17" i="42"/>
  <c r="J17" i="42"/>
  <c r="I17" i="42"/>
  <c r="C17" i="42" s="1"/>
  <c r="H17" i="42"/>
  <c r="G17" i="42"/>
  <c r="D17" i="42" s="1"/>
  <c r="F17" i="42"/>
  <c r="E17" i="42"/>
  <c r="E16" i="42"/>
  <c r="D16" i="42"/>
  <c r="C16" i="42"/>
  <c r="E15" i="42"/>
  <c r="D15" i="42"/>
  <c r="C15" i="42"/>
  <c r="E14" i="42"/>
  <c r="D14" i="42"/>
  <c r="C14" i="42"/>
  <c r="E13" i="42"/>
  <c r="D13" i="42"/>
  <c r="C13" i="42"/>
  <c r="E12" i="42"/>
  <c r="D12" i="42"/>
  <c r="C12" i="42"/>
  <c r="E11" i="42"/>
  <c r="D11" i="42"/>
  <c r="C11" i="42"/>
  <c r="E10" i="42"/>
  <c r="D10" i="42"/>
  <c r="C10" i="42"/>
  <c r="E9" i="42"/>
  <c r="D9" i="42"/>
  <c r="C9" i="42"/>
  <c r="E8" i="42"/>
  <c r="D8" i="42"/>
  <c r="C8" i="42"/>
  <c r="E7" i="42"/>
  <c r="D7" i="42"/>
  <c r="C7" i="42"/>
  <c r="E6" i="42"/>
  <c r="D6" i="42"/>
  <c r="C6" i="42"/>
  <c r="I11" i="41" l="1"/>
  <c r="H11" i="41"/>
  <c r="I10" i="41"/>
  <c r="H10" i="41"/>
  <c r="I9" i="41"/>
  <c r="H9" i="41"/>
  <c r="I8" i="41"/>
  <c r="H8" i="41"/>
  <c r="I7" i="41"/>
  <c r="H7" i="41"/>
  <c r="U17" i="10" l="1"/>
  <c r="V17" i="10"/>
  <c r="W17" i="10"/>
  <c r="X17" i="10"/>
  <c r="Y17" i="10"/>
  <c r="T17" i="10"/>
  <c r="P17" i="9" l="1"/>
  <c r="P16" i="9"/>
  <c r="P15" i="9"/>
  <c r="P14" i="9"/>
  <c r="P13" i="9"/>
  <c r="P12" i="9"/>
  <c r="P11" i="9"/>
  <c r="P10" i="9"/>
  <c r="P9" i="9"/>
  <c r="P8" i="9"/>
  <c r="P7" i="9"/>
</calcChain>
</file>

<file path=xl/sharedStrings.xml><?xml version="1.0" encoding="utf-8"?>
<sst xmlns="http://schemas.openxmlformats.org/spreadsheetml/2006/main" count="1448" uniqueCount="510">
  <si>
    <t>Statistical Theme:</t>
  </si>
  <si>
    <t xml:space="preserve">People and Places </t>
  </si>
  <si>
    <t>Year of Data:</t>
  </si>
  <si>
    <t>Data Subset:</t>
  </si>
  <si>
    <t>Tourism</t>
  </si>
  <si>
    <t>Dataset Title:</t>
  </si>
  <si>
    <t>Coverage:</t>
  </si>
  <si>
    <t xml:space="preserve">Northern Ireland </t>
  </si>
  <si>
    <t>Source:</t>
  </si>
  <si>
    <t>Responsible Statistician:</t>
  </si>
  <si>
    <t>Address:</t>
  </si>
  <si>
    <t>Netherleigh, Massey Avenue</t>
  </si>
  <si>
    <t>BELFAST</t>
  </si>
  <si>
    <t>BT4 2JP</t>
  </si>
  <si>
    <t>National Statistics Data?</t>
  </si>
  <si>
    <t>Publication Date:</t>
  </si>
  <si>
    <t>Media Enquiries:</t>
  </si>
  <si>
    <t xml:space="preserve">Contact </t>
  </si>
  <si>
    <t xml:space="preserve">Background Notes </t>
  </si>
  <si>
    <t xml:space="preserve">(2) Figures derived from the Northern Ireland Passenger Survey (NIPS) conducted by the Northern Ireland Statistics and Research Agency (NISRA), the Survey of Overseas Travellers (SOT) conducted on behalf of Fáilte Ireland, the Household Travel Survey (HTS) conducted by Central Statistics Office (CSO) and the Northern Ireland Continuous Household Survey (CHS) conducted by NISRA. </t>
  </si>
  <si>
    <t xml:space="preserve">(1) All surveys are based on sample surveys and therefore have an associated degree of sampling error. Information on confidence intervals where these are available and sample sizes are provided in the background notes. </t>
  </si>
  <si>
    <t xml:space="preserve">Notes: </t>
  </si>
  <si>
    <t>Northern Ireland</t>
  </si>
  <si>
    <t>Newry, Mourne &amp; Down</t>
  </si>
  <si>
    <t>Mid Ulster</t>
  </si>
  <si>
    <t>Lisburn &amp; Castlereagh</t>
  </si>
  <si>
    <t>Fermanagh &amp; Omagh</t>
  </si>
  <si>
    <t xml:space="preserve">Causeway Coast &amp; Glens </t>
  </si>
  <si>
    <t>Belfast</t>
  </si>
  <si>
    <t>Antrim &amp; Newtownabbey</t>
  </si>
  <si>
    <t xml:space="preserve">Contents </t>
  </si>
  <si>
    <t>Newry, Mourne and Down</t>
  </si>
  <si>
    <t>Mid and East Antrim</t>
  </si>
  <si>
    <t>Lisburn and Castlereagh</t>
  </si>
  <si>
    <t>Fermanagh and Omagh</t>
  </si>
  <si>
    <t>Causeway Coast and Glens</t>
  </si>
  <si>
    <t>Antrim and Newtownabbey</t>
  </si>
  <si>
    <t>% LGD</t>
  </si>
  <si>
    <t>%  NI</t>
  </si>
  <si>
    <t>%  Other</t>
  </si>
  <si>
    <t>% Business</t>
  </si>
  <si>
    <t>% VFR</t>
  </si>
  <si>
    <t>%  LGD</t>
  </si>
  <si>
    <t>%  HPL</t>
  </si>
  <si>
    <t>All</t>
  </si>
  <si>
    <t>Other</t>
  </si>
  <si>
    <t>Business</t>
  </si>
  <si>
    <t>Visiting Friends and Relatives (VFR)</t>
  </si>
  <si>
    <t>North America</t>
  </si>
  <si>
    <t>Other European</t>
  </si>
  <si>
    <t>Great Britain</t>
  </si>
  <si>
    <t>^FIGURES EXCLUDE AGRICULTURE BUT INCLUDE ANIMAL HUSBANDRY SERVICE ACTIVITES AND HUNTING, TRAPPING AND GAME PROPAGATION</t>
  </si>
  <si>
    <t>The analysis is based on 1992 Ward boundaries, which have been aggregated to form District Council Areas.  Employee jobs have been assigned to 1992 based wards using the May 2011 Central Postcode Directory</t>
  </si>
  <si>
    <t>The Census of Employment counts the number of jobs rather than the number of persons with jobs.  Therefore a person holding both a full-time and a part-time job, or someone with two part-time jobs, will be counted twice.</t>
  </si>
  <si>
    <t>Sub-Northern Ireland analysis from the Census of Employment is primarily based on the location of the jobs, not on the home address of the employees.  However, in a small number of instances where employers were not able to provide figures by actual location employees are assigned to the head office.</t>
  </si>
  <si>
    <t>Notes:</t>
  </si>
  <si>
    <t>*</t>
  </si>
  <si>
    <t xml:space="preserve"> * </t>
  </si>
  <si>
    <t>Total</t>
  </si>
  <si>
    <t>Non-Tourism</t>
  </si>
  <si>
    <t>Tourism Jobs</t>
  </si>
  <si>
    <t>Sporting and recreational activities</t>
  </si>
  <si>
    <t>Transport</t>
  </si>
  <si>
    <t>Food and Beverage serving activities</t>
  </si>
  <si>
    <t>Accommodation for Visitors</t>
  </si>
  <si>
    <t>Number of Visitors</t>
  </si>
  <si>
    <t>Number of Establishments</t>
  </si>
  <si>
    <t>Pickie Fun Park</t>
  </si>
  <si>
    <t>North Down Museum</t>
  </si>
  <si>
    <t>Bangor Abbey</t>
  </si>
  <si>
    <t>Narrow Water Castle</t>
  </si>
  <si>
    <t>Dungannon Park</t>
  </si>
  <si>
    <t>Bellaghy Bawn</t>
  </si>
  <si>
    <t>Carrickfergus Museum</t>
  </si>
  <si>
    <t>Carrickfergus Castle</t>
  </si>
  <si>
    <t>Ulster American Folk Park</t>
  </si>
  <si>
    <t>Belleek Pottery Visitor Centre</t>
  </si>
  <si>
    <t>Saint Columb's Cathedral</t>
  </si>
  <si>
    <t>Ness Country Park</t>
  </si>
  <si>
    <t>Roe Valley Country Park</t>
  </si>
  <si>
    <t>Portrush Coastal Zone</t>
  </si>
  <si>
    <t>Causeway coast and glens</t>
  </si>
  <si>
    <t>Ulster Museum</t>
  </si>
  <si>
    <t>Titanic Belfast</t>
  </si>
  <si>
    <t>Belfast City Hall</t>
  </si>
  <si>
    <t>Royal Irish Fusiliers Museum</t>
  </si>
  <si>
    <t>Millenium Court Arts Centre</t>
  </si>
  <si>
    <t>Dan Winter's House</t>
  </si>
  <si>
    <t>Armagh County Museum</t>
  </si>
  <si>
    <t>(1) Figures obtained from Visit Belfast and the Derry Visitor and Convention Bureau (DVCB).</t>
  </si>
  <si>
    <t>Ships</t>
  </si>
  <si>
    <t>Londonderry</t>
  </si>
  <si>
    <t>Hostel</t>
  </si>
  <si>
    <t>Bunkhouse</t>
  </si>
  <si>
    <t>Campus</t>
  </si>
  <si>
    <t>Number</t>
  </si>
  <si>
    <t>Rooms</t>
  </si>
  <si>
    <t>Beds</t>
  </si>
  <si>
    <t>Hotels</t>
  </si>
  <si>
    <t>Guesthouses</t>
  </si>
  <si>
    <t>Bed&amp;Breakfasts</t>
  </si>
  <si>
    <t>Guest Accommodation</t>
  </si>
  <si>
    <t>Room Occupancy</t>
  </si>
  <si>
    <t>Bed-Space Occupancy</t>
  </si>
  <si>
    <t>Peak</t>
  </si>
  <si>
    <t>Annual</t>
  </si>
  <si>
    <t>Table 1</t>
  </si>
  <si>
    <t>Derry's Walls</t>
  </si>
  <si>
    <t>Table 2</t>
  </si>
  <si>
    <t>Table 3</t>
  </si>
  <si>
    <t>Table 4</t>
  </si>
  <si>
    <t>Table 5</t>
  </si>
  <si>
    <t>Table 6</t>
  </si>
  <si>
    <t>Table 7</t>
  </si>
  <si>
    <t>Table 8</t>
  </si>
  <si>
    <t>Table 9</t>
  </si>
  <si>
    <t>Table 10</t>
  </si>
  <si>
    <t>Table 11</t>
  </si>
  <si>
    <t>Table 13</t>
  </si>
  <si>
    <t>Table 14</t>
  </si>
  <si>
    <t>£</t>
  </si>
  <si>
    <t>Overnight Trips</t>
  </si>
  <si>
    <t>Nights</t>
  </si>
  <si>
    <t>Expenditure</t>
  </si>
  <si>
    <t>n</t>
  </si>
  <si>
    <t>Peak season=April-September</t>
  </si>
  <si>
    <t>a.    meet identified user needs,</t>
  </si>
  <si>
    <t>b.    are well explained and readily accessible,</t>
  </si>
  <si>
    <t>c.    are produced according to sound methods, and</t>
  </si>
  <si>
    <t>d.    are managed impartially and objectively in the public interest</t>
  </si>
  <si>
    <t>Stock for end of December</t>
  </si>
  <si>
    <t>Self-Catering</t>
  </si>
  <si>
    <t>Units</t>
  </si>
  <si>
    <t>Mid &amp; East Antrim</t>
  </si>
  <si>
    <t>Causeway Coast &amp; Glens</t>
  </si>
  <si>
    <t>Holiday/ Leisure/ Pleasure</t>
  </si>
  <si>
    <t>Visiting Friends /Relatives</t>
  </si>
  <si>
    <t>*excludes country parks/parks/forests/gardens</t>
  </si>
  <si>
    <t>Figure 1a</t>
  </si>
  <si>
    <t>Figure 1b</t>
  </si>
  <si>
    <t>Figure 2a</t>
  </si>
  <si>
    <t>Figure 5a</t>
  </si>
  <si>
    <t>Figure 6a</t>
  </si>
  <si>
    <t>Figure 7a</t>
  </si>
  <si>
    <t>Reason for Overnight Trip in Northern Ireland within Local Government District (3 year rolling average)</t>
  </si>
  <si>
    <t>Figures might not sum due to rounding</t>
  </si>
  <si>
    <t>Flame Gasworks Museum</t>
  </si>
  <si>
    <t>The Lodge Studio</t>
  </si>
  <si>
    <t>The Saint Patrick Centre</t>
  </si>
  <si>
    <t>Nendrum Monastic Site</t>
  </si>
  <si>
    <t>Source: Tourism Northern Ireland</t>
  </si>
  <si>
    <t>Visitor Attraction</t>
  </si>
  <si>
    <t>Local Government District</t>
  </si>
  <si>
    <t>Local Government Districts (Northern Ireland)</t>
  </si>
  <si>
    <t>Year</t>
  </si>
  <si>
    <t xml:space="preserve">Tables: </t>
  </si>
  <si>
    <t xml:space="preserve">Figures in Report: </t>
  </si>
  <si>
    <t>% of NI</t>
  </si>
  <si>
    <t>ships</t>
  </si>
  <si>
    <t>onboard</t>
  </si>
  <si>
    <t>DfE Communications Office</t>
  </si>
  <si>
    <t>pressoffice@economy-ni.gov.uk</t>
  </si>
  <si>
    <t>Milford House Collection</t>
  </si>
  <si>
    <t>Royal Ulster Rifles Museum</t>
  </si>
  <si>
    <t>W5</t>
  </si>
  <si>
    <t>Dunluce Castle</t>
  </si>
  <si>
    <t>Portstewart Strand</t>
  </si>
  <si>
    <t>Derry Blue Badge Guide</t>
  </si>
  <si>
    <t>The Guildhall</t>
  </si>
  <si>
    <t>The Bog Museum</t>
  </si>
  <si>
    <t>Dundrum Castle</t>
  </si>
  <si>
    <t>Kilbroney Park</t>
  </si>
  <si>
    <t>Portaferry Visitor Information Centre</t>
  </si>
  <si>
    <t xml:space="preserve">Ards and North Down </t>
  </si>
  <si>
    <t>Armagh City, Banbridge and Craigavon</t>
  </si>
  <si>
    <t>Derry City and Strabane</t>
  </si>
  <si>
    <t>* Sample size too small to provide a reliable estimate.</t>
  </si>
  <si>
    <t>Ards and North Down</t>
  </si>
  <si>
    <t>2013-2015</t>
  </si>
  <si>
    <t>Armagh City, Banbridge &amp; Craigavon</t>
  </si>
  <si>
    <t>Derry City &amp; Strabane</t>
  </si>
  <si>
    <t>Ards &amp; North Down</t>
  </si>
  <si>
    <t>Expenditure (£M)</t>
  </si>
  <si>
    <t>NI Average</t>
  </si>
  <si>
    <t xml:space="preserve">Armagh City, Banbridge &amp; Craigavon </t>
  </si>
  <si>
    <t>Yes</t>
  </si>
  <si>
    <t>tourismstatistics@nisra.gov.uk</t>
  </si>
  <si>
    <t>Colby House</t>
  </si>
  <si>
    <t>Stranmillis Court</t>
  </si>
  <si>
    <t>BT9 5RR</t>
  </si>
  <si>
    <t>2014-2016</t>
  </si>
  <si>
    <t xml:space="preserve">Source: Northern Ireland Hotel Occupancy Survey, NISRA </t>
  </si>
  <si>
    <t xml:space="preserve">Source: Northern Ireland Bed &amp; Breakfast, Guest Houseand Guest Accommodation Survey, NISRA </t>
  </si>
  <si>
    <t>Sentry Hill Historic House &amp; Visitor Centre</t>
  </si>
  <si>
    <t>Shanes Castle</t>
  </si>
  <si>
    <t>Ulster Folk &amp; Transport Museum</t>
  </si>
  <si>
    <t>Lurgan Park</t>
  </si>
  <si>
    <t>Siege Museum</t>
  </si>
  <si>
    <t>Void Art Gallery</t>
  </si>
  <si>
    <t>Aughakillymaude Mummers Centre</t>
  </si>
  <si>
    <t>Streamvale Open Farm</t>
  </si>
  <si>
    <t>Ballyronan Marina</t>
  </si>
  <si>
    <t>Castlecaulfield Castle</t>
  </si>
  <si>
    <t>Davagh Pump Track</t>
  </si>
  <si>
    <t>Knockmany Passage Tomb</t>
  </si>
  <si>
    <t>Lough Fea</t>
  </si>
  <si>
    <t>Manor Park</t>
  </si>
  <si>
    <t>Roughan Castle</t>
  </si>
  <si>
    <t>Springhill House</t>
  </si>
  <si>
    <t>The Garden Corner</t>
  </si>
  <si>
    <t>Tirkane Sweathouse</t>
  </si>
  <si>
    <t>Wellbrook Beetling Mill</t>
  </si>
  <si>
    <t>Down County Museum</t>
  </si>
  <si>
    <t>Greencastle Royal Castle</t>
  </si>
  <si>
    <t>Newry &amp; Mourne Museum</t>
  </si>
  <si>
    <t>Rowallane Garden</t>
  </si>
  <si>
    <t>Rooms Sold</t>
  </si>
  <si>
    <t>Table 12a</t>
  </si>
  <si>
    <t>Table 12b</t>
  </si>
  <si>
    <t>Contents</t>
  </si>
  <si>
    <t>Other (including RoI)</t>
  </si>
  <si>
    <t xml:space="preserve"> </t>
  </si>
  <si>
    <t>Beds Sold</t>
  </si>
  <si>
    <t>Passengers &amp; Crew</t>
  </si>
  <si>
    <t>2015-2017</t>
  </si>
  <si>
    <t xml:space="preserve">     Estimates based on a sample size of 50-99 appear shaded as </t>
  </si>
  <si>
    <t>Castle Espie Wetland Centre</t>
  </si>
  <si>
    <t>Armagh Robinson Library</t>
  </si>
  <si>
    <t>Golden Thread Gallery</t>
  </si>
  <si>
    <t>Free Derry Tours</t>
  </si>
  <si>
    <t>Saint Augustines Church</t>
  </si>
  <si>
    <t>Tower Museum</t>
  </si>
  <si>
    <t>Davagh Forest</t>
  </si>
  <si>
    <t>Irvinestown Centenary Sculpture Garden</t>
  </si>
  <si>
    <t>R-Space Gallery</t>
  </si>
  <si>
    <t>Larne Museum &amp; Arts Centre</t>
  </si>
  <si>
    <t>Ardboe High Cross</t>
  </si>
  <si>
    <t>Beaghmore Stone Circles</t>
  </si>
  <si>
    <t>Blessingbourne Bike Trail</t>
  </si>
  <si>
    <t>Carleton's Cottage</t>
  </si>
  <si>
    <t>Round Lake</t>
  </si>
  <si>
    <t>St Patrick's Chair &amp; Well</t>
  </si>
  <si>
    <t>Tullaghoge Fort</t>
  </si>
  <si>
    <t>US Grant Ancestral Homestead</t>
  </si>
  <si>
    <t>028 9025 5163</t>
  </si>
  <si>
    <t>(3) 2016 figures for HTS (Republic of Ireland data) was revised in 2017 due to a revision in the weighting methodology. This revision was investigated and caused minimal change (&lt;1%)</t>
  </si>
  <si>
    <t>(3) 2016 figures for HTS (Republic of Ireland data) were revised in 2017 due to a revision in the weighting methodology. This revision was investigated and caused minimal change (&lt;1%)</t>
  </si>
  <si>
    <t xml:space="preserve">Tourism Statistics (NISRA) </t>
  </si>
  <si>
    <t>Background notes</t>
  </si>
  <si>
    <t>2016-2018</t>
  </si>
  <si>
    <t>Holiday/Pleasure/ Leisure (HPL)</t>
  </si>
  <si>
    <t>Data correct as at 25/07/2019</t>
  </si>
  <si>
    <t>Cocklerow Cottages</t>
  </si>
  <si>
    <t>Mount Stewart House &amp; Gardens</t>
  </si>
  <si>
    <t>Edenvilla Park &amp; Garden</t>
  </si>
  <si>
    <t>Portadown People's Park</t>
  </si>
  <si>
    <t>Belfast Exposed</t>
  </si>
  <si>
    <t>Lagan Valley Regional Park</t>
  </si>
  <si>
    <t>Garvagh Museum &amp; Heritage Centre</t>
  </si>
  <si>
    <t>Rathlin Island Boathouse Visitor Centre</t>
  </si>
  <si>
    <t>Cultúrlann Uí Chanáin</t>
  </si>
  <si>
    <t>The Peace Bridge</t>
  </si>
  <si>
    <t>Marble Arch Caves</t>
  </si>
  <si>
    <t>Big Dog Forest</t>
  </si>
  <si>
    <t>Castle Archdale Forest</t>
  </si>
  <si>
    <t>Pollnagollum</t>
  </si>
  <si>
    <t>Lough Navar Lakes</t>
  </si>
  <si>
    <t>Magho Viewpoint</t>
  </si>
  <si>
    <t>Magho Pathway</t>
  </si>
  <si>
    <t>Cuilcagh Summit</t>
  </si>
  <si>
    <t>Island Arts Centre</t>
  </si>
  <si>
    <t>Bashfordsland Wood &amp; Oakfield Glen</t>
  </si>
  <si>
    <t>Diamond Jubilee Wood</t>
  </si>
  <si>
    <t>Peoples Park Ballymena</t>
  </si>
  <si>
    <t>The Gobbins Visitor Centre</t>
  </si>
  <si>
    <t>The Heritage Hub at Carnlough Town Hall</t>
  </si>
  <si>
    <t>Whitehead Railway Museum</t>
  </si>
  <si>
    <t>Errigal Keerogue Cross</t>
  </si>
  <si>
    <t>Todds Leap Activity Centre</t>
  </si>
  <si>
    <t>Down Civic Arts Centre</t>
  </si>
  <si>
    <t>\</t>
  </si>
  <si>
    <t>Figure 2b</t>
  </si>
  <si>
    <t>Figures 3a-3c</t>
  </si>
  <si>
    <t>Figure 4a</t>
  </si>
  <si>
    <t>Figure 4b</t>
  </si>
  <si>
    <t>3a. Holiday/Pleasure/Leisure</t>
  </si>
  <si>
    <t>3b. Visiting Friends / Relatives</t>
  </si>
  <si>
    <t>3c. Business</t>
  </si>
  <si>
    <t>Local Government District Tourism Statistics Microdata</t>
  </si>
  <si>
    <t>Mrs Joanne Henderson</t>
  </si>
  <si>
    <t>joanne.henderson@nisra.gov.uk</t>
  </si>
  <si>
    <t>NISRA Tourism Statistics and Staff Surveys Branch</t>
  </si>
  <si>
    <t>(currently staff are working from home, so an email may receive the quickest response)</t>
  </si>
  <si>
    <r>
      <t>Telephone:</t>
    </r>
    <r>
      <rPr>
        <b/>
        <sz val="12"/>
        <color theme="1"/>
        <rFont val="Arial"/>
        <family val="2"/>
      </rPr>
      <t xml:space="preserve">  </t>
    </r>
    <r>
      <rPr>
        <sz val="12"/>
        <color theme="1"/>
        <rFont val="Arial"/>
        <family val="2"/>
      </rPr>
      <t>028 9052 9604</t>
    </r>
  </si>
  <si>
    <t>Estimated number of Overnight Trips in NI by Local Government District</t>
  </si>
  <si>
    <t>Estimated number of Nights spent on Overnight Trips in NI by Local Government District</t>
  </si>
  <si>
    <t>Estimated Spend (£) during Overnight Trips in NI by Local Government District</t>
  </si>
  <si>
    <t>Estimated average Overnight Trips in Northern Ireland by Reason for Visit and Local Government District</t>
  </si>
  <si>
    <t>Estimated average Overnight Trips in Northern Ireland by Place of Origin and Local Government District</t>
  </si>
  <si>
    <t>Northern Ireland Employee Jobs by Local Government District</t>
  </si>
  <si>
    <t>Number of Visitor Attractions and  their visitors by Local Government District</t>
  </si>
  <si>
    <t>Visitor Attractions and their number of visitors by Local Government District</t>
  </si>
  <si>
    <t>Number of Cruise Ships and potential passengers &amp; crew onboard docking</t>
  </si>
  <si>
    <t>Accommodation Stock by Local Government District</t>
  </si>
  <si>
    <t>Hotel Occupancy Rates by Local Government District</t>
  </si>
  <si>
    <t>Hotel Rooms and Beds Sold by Local Government District</t>
  </si>
  <si>
    <t>Bed &amp; Breakfast, Guesthouses and Guest Accommodation occupancy rates by Local Government District</t>
  </si>
  <si>
    <t>Self-Catering unit occupancy rates by Local Government District</t>
  </si>
  <si>
    <t>Overnight Trips by Local Government District</t>
  </si>
  <si>
    <t>Map of overnight trips by Local Government District</t>
  </si>
  <si>
    <t>Expenditure (£) on Overnight Trips by Local Government District</t>
  </si>
  <si>
    <t>Map of expenditure on Overnight Trips by Local Government District</t>
  </si>
  <si>
    <t>Number of Rooms available in Licensed Accommodation by Accommodation Type and Local Government District</t>
  </si>
  <si>
    <t>Rooms Sold in Northern Ireland Hotels by Local Government District</t>
  </si>
  <si>
    <t>Top 10 Visitor Attractions</t>
  </si>
  <si>
    <t>Employee Jobs in Tourism Characteristic Industries in Local Government Districts</t>
  </si>
  <si>
    <t>Total cruise ship numbers and passengers onboard docking at NI ports</t>
  </si>
  <si>
    <t>Table 1 Estimated overnight trips, nights and expenditure by Local Government District, 2019</t>
  </si>
  <si>
    <t>Data correct as at 19/11/20</t>
  </si>
  <si>
    <t>(3) Note that a visitor may stay in more than one LGD during a trip. Each location is recorded as a separate trip so overall trips is higher than the published annual total.</t>
  </si>
  <si>
    <t>(4) Note that a visitor may stay in more than one LGD during a trip. Each location is recorded as a separate trip so overall trips is higher than the published annual total.</t>
  </si>
  <si>
    <t>Table 2 Estimated number of overnight trips in NI by Local Government District</t>
  </si>
  <si>
    <t>Estimated Ovenight Trips, Nights, Spend by Overnight Trips by Local Government District, 2019</t>
  </si>
  <si>
    <t>(4) Expenditure is assigned to where a visitor stays the night - it doesn't take account of trips elsewhere during the stay.</t>
  </si>
  <si>
    <t>Table 4 Estimated spend (£) during overnight trips in NI by Local Government District</t>
  </si>
  <si>
    <t>Table 3 Estimated number of nights spent on overnight trips in NI by Local Government District</t>
  </si>
  <si>
    <r>
      <t>Table 5 Estimated average overnight trips in Northern Ireland by reason for visit and Local Government District,</t>
    </r>
    <r>
      <rPr>
        <b/>
        <sz val="12"/>
        <color rgb="FFFF0000"/>
        <rFont val="Arial"/>
        <family val="2"/>
      </rPr>
      <t xml:space="preserve"> 3-year average</t>
    </r>
  </si>
  <si>
    <t>2017-2019</t>
  </si>
  <si>
    <t xml:space="preserve">(5) Estimates based on a sample size of less than 50 appear shaded as </t>
  </si>
  <si>
    <r>
      <t xml:space="preserve">Table 6 Estimated average overnight trips in Northern Ireland by place of origin and Local Government District, </t>
    </r>
    <r>
      <rPr>
        <b/>
        <sz val="12"/>
        <color rgb="FFFF0000"/>
        <rFont val="Arial"/>
        <family val="2"/>
      </rPr>
      <t>3-year average</t>
    </r>
  </si>
  <si>
    <t>Table 7 Northern Ireland employee jobs^ by Local Government District</t>
  </si>
  <si>
    <t>Source : Business Register and Employment Survey (NISRA)</t>
  </si>
  <si>
    <t>Table 8 Number of visitor attractions and their visitors by Local Government District</t>
  </si>
  <si>
    <t>Table 9 Visitor attractions and their number of visitors by Local Government District</t>
  </si>
  <si>
    <t>Table 10 Number of cruise ships and potential passengers &amp; crew onboard docking in Belfast, Londonderry and Other ports</t>
  </si>
  <si>
    <t>Table 11 Accommodation stock by Local Government District</t>
  </si>
  <si>
    <t>Table 12a Hotel occupancy rates by Local Government District</t>
  </si>
  <si>
    <t>Table 12b Hotel rooms and beds sold by Local Government District</t>
  </si>
  <si>
    <t>Data correct as at  19/11/20</t>
  </si>
  <si>
    <t>Table 13 Bed &amp; breakfast, guesthouses and guest accommodation occupancy rates by Local Government District</t>
  </si>
  <si>
    <t>Source: Self-catering Survey, NISRA</t>
  </si>
  <si>
    <t>Trips (2019) thousands</t>
  </si>
  <si>
    <t>Figure 1a Overnight trips by Local Government District (thousands), 2019</t>
  </si>
  <si>
    <t>Figure 1b Map of 2019 overnight trips by Local Government District</t>
  </si>
  <si>
    <t>Figure 2a Expenditure (£ million) on overnight trips by Local Government District, 2019</t>
  </si>
  <si>
    <t>Figure 2b Map of expenditure on overnight trips by Local Government District, 2019</t>
  </si>
  <si>
    <t>Figure 6a: Employee jobs in tourism characteristic industries in Local Government Districts 2019</t>
  </si>
  <si>
    <t>Northern Ireland Tourism Statistics by Local Government District</t>
  </si>
  <si>
    <t>Full time</t>
  </si>
  <si>
    <t>Part time</t>
  </si>
  <si>
    <t>Table 15 Northern Ireland employee jobs^ by Local Government District, 2019</t>
  </si>
  <si>
    <t>Table 15</t>
  </si>
  <si>
    <t>Northern Ireland Employee Jobs by Local Government District (full time/part time)</t>
  </si>
  <si>
    <t>Table 14 Self-catering unit occupancy rates by Local Government District, 2013-2019</t>
  </si>
  <si>
    <t>All (includes other)</t>
  </si>
  <si>
    <t>Mid Ulster (3,722)</t>
  </si>
  <si>
    <t>Fermanagh &amp; Omagh (3,832)</t>
  </si>
  <si>
    <t>Mid &amp; East Antrim (4,226)</t>
  </si>
  <si>
    <t>Antrim &amp; Newtownabbey (4,806)</t>
  </si>
  <si>
    <t>Lisburn &amp; Castlereagh (4,812)</t>
  </si>
  <si>
    <t>Armagh City, Banbridge &amp; Craigavon (5,352)</t>
  </si>
  <si>
    <t>Causeway Coast &amp; Glens  (5,377)</t>
  </si>
  <si>
    <t>Derry City &amp; Strabane (5,406)</t>
  </si>
  <si>
    <t>Ards &amp; North Down (5,506)</t>
  </si>
  <si>
    <t>Newry, Mourne &amp; Down (5,897)</t>
  </si>
  <si>
    <t>Belfast (21,863)</t>
  </si>
  <si>
    <t>Mid Ulster (£20m)</t>
  </si>
  <si>
    <t>Lisburn and Castlereagh (£20m)</t>
  </si>
  <si>
    <t>Antrim and Newtownabbey (£24m)</t>
  </si>
  <si>
    <t>Armagh City, Banbridge and Craigavon (£27m)</t>
  </si>
  <si>
    <t>Ards and North Down (£52m)</t>
  </si>
  <si>
    <t>Mid and East Antrim (£57m)</t>
  </si>
  <si>
    <t>Derry City and Strabane (£71m)</t>
  </si>
  <si>
    <t>Fermanagh and Omagh (£79m)</t>
  </si>
  <si>
    <t>Newry, Mourne and Down (£84m)</t>
  </si>
  <si>
    <t>Causeway Coast and Glens (£192m)</t>
  </si>
  <si>
    <t>Belfast (£417m)</t>
  </si>
  <si>
    <t>Mid Ulster (147,000)</t>
  </si>
  <si>
    <t>Antrim and Newtownabbey (132,000)</t>
  </si>
  <si>
    <t>Armagh City, Banbridge and Craigavon (181,000)</t>
  </si>
  <si>
    <t>Lisburn and Castlereagh (195,000)</t>
  </si>
  <si>
    <t>Mid and East Antrim (286,000)</t>
  </si>
  <si>
    <t>Derry City and Strabane (308,000)</t>
  </si>
  <si>
    <t>Ards and North Down (312,000)</t>
  </si>
  <si>
    <t>Fermanagh and Omagh (428,000)</t>
  </si>
  <si>
    <t>Newry, Mourne and Down (516,000)</t>
  </si>
  <si>
    <t>Causeway Coast and Glens (1,095,000)</t>
  </si>
  <si>
    <t>Belfast (1,875,000)</t>
  </si>
  <si>
    <t>Source: Business Register and Employment Survey (2019)</t>
  </si>
  <si>
    <t>Figures 3a-c: Reason for overnight trip in Northern Ireland within Local Government District (3 year rolling average 2017-2019)</t>
  </si>
  <si>
    <t>2013-2019</t>
  </si>
  <si>
    <t>Figure 7a: Total capactiy of passengers and crew onboard cruise ships docking at NI ports</t>
  </si>
  <si>
    <t>Hotel (9,592)</t>
  </si>
  <si>
    <t>Bed&amp;Breakfasts, Guesthouses and Guest Accommodation (3,975)</t>
  </si>
  <si>
    <t>Self Catering (12,235)</t>
  </si>
  <si>
    <t>Other (4,896)</t>
  </si>
  <si>
    <t>Antrim and Newtownabbey (2,235)</t>
  </si>
  <si>
    <t>Armagh City, Banbridge and Craigavon (594)</t>
  </si>
  <si>
    <t>Belfast (8,935)</t>
  </si>
  <si>
    <t>Causeway Coast and Glens (9,015)</t>
  </si>
  <si>
    <t>Derry City and Strabane (2,116)</t>
  </si>
  <si>
    <t>Fermanagh and Omagh (1,959)</t>
  </si>
  <si>
    <t>Lisburn and Castlereagh (605)</t>
  </si>
  <si>
    <t>Mid and East Antrim (1,173)</t>
  </si>
  <si>
    <t>Mid Ulster (758)</t>
  </si>
  <si>
    <t>Newry, Mourne and Down (2,178)</t>
  </si>
  <si>
    <t>Figure 4a: Number of rooms available in licensed accommodation by type and Local Government District, 2019</t>
  </si>
  <si>
    <t>Figure 4b Rooms sold in Northern Ireland hotels, 2019</t>
  </si>
  <si>
    <t>*Lisburn &amp; Castlereagh sample size too small to provide a reliable estimate.</t>
  </si>
  <si>
    <t>Mid Ulster (41,000)</t>
  </si>
  <si>
    <t>Armagh City, Banbridge and Craigavon (46,000)</t>
  </si>
  <si>
    <t>Ards and North Down (62,000)</t>
  </si>
  <si>
    <t>Fermanagh and Omagh (102,000)</t>
  </si>
  <si>
    <t>Newry, Mourne and Down (123,000)</t>
  </si>
  <si>
    <t>Antrim and Newtownabbey (131,000)</t>
  </si>
  <si>
    <t>Mid and East Antrim (141,000)</t>
  </si>
  <si>
    <t>Causeway Coast and Glens (170,000)</t>
  </si>
  <si>
    <t>Derry City and Strabane (186,000)</t>
  </si>
  <si>
    <t>Belfast (1,240,000)</t>
  </si>
  <si>
    <t>Data correct as at 19/11/2020</t>
  </si>
  <si>
    <t>Ballyrobert Cottage Garden</t>
  </si>
  <si>
    <t>Ards Visitor Information Centre</t>
  </si>
  <si>
    <t>Bangor Visitor Information Centre (Tower House)</t>
  </si>
  <si>
    <t>Grey Abbey</t>
  </si>
  <si>
    <t>Grey Point Fort</t>
  </si>
  <si>
    <t>Portico Arts and Heritage Centre</t>
  </si>
  <si>
    <t>The Lookout, Mount Stewart</t>
  </si>
  <si>
    <t>­</t>
  </si>
  <si>
    <t>Mount Ida Pottery</t>
  </si>
  <si>
    <t>No 5 Vicars' Hill</t>
  </si>
  <si>
    <t>Sloan's House Museum of Orange Heritage</t>
  </si>
  <si>
    <t>St Patricks Cathedral</t>
  </si>
  <si>
    <t>Tannaghmore Gardens and Rare Breeds Animal Farm</t>
  </si>
  <si>
    <t>The Navan Centre &amp; Fort</t>
  </si>
  <si>
    <t>William McCrum Park - Home of the Penalty Kick</t>
  </si>
  <si>
    <t>Belfast Cathedral</t>
  </si>
  <si>
    <t>Discover Ulster Scots Centre</t>
  </si>
  <si>
    <t>Irish FA Education and Heritage Centre</t>
  </si>
  <si>
    <t>Ballymoney Museum</t>
  </si>
  <si>
    <t>Broighter Gold Rapeseed Oil</t>
  </si>
  <si>
    <t>Carrick-A-Rede Rope Bridge</t>
  </si>
  <si>
    <t>Giants Causeway World Heritage Site</t>
  </si>
  <si>
    <t>Green Lane Museum</t>
  </si>
  <si>
    <t>Hezlett House &amp; Downhill Demesne and Mussenden Temple</t>
  </si>
  <si>
    <t>Magilligan Martello Tower</t>
  </si>
  <si>
    <t>Watertop Open Farm</t>
  </si>
  <si>
    <t>First Derry Presbyterian Church and the Blue Coat School Visitor Centre</t>
  </si>
  <si>
    <t>Musuem of Free Derry</t>
  </si>
  <si>
    <t>Saint Columbs Park House</t>
  </si>
  <si>
    <t>An Creagán Visitor Centre</t>
  </si>
  <si>
    <t>Castle Archdale Country Park</t>
  </si>
  <si>
    <t>Castle Caldwell Forest</t>
  </si>
  <si>
    <t>Cuilcagh Pathway (Boardwalk)</t>
  </si>
  <si>
    <t>Devenish Island Monastoc Site</t>
  </si>
  <si>
    <t>Dún Uladh Heritage Centre</t>
  </si>
  <si>
    <t>Ely Lodge Forest</t>
  </si>
  <si>
    <t>Enniskillen Castle Museums</t>
  </si>
  <si>
    <t>Lough Navar Scenic Drive</t>
  </si>
  <si>
    <t>Mellon Centre for Migration Studies</t>
  </si>
  <si>
    <t>Monea Castle</t>
  </si>
  <si>
    <t>The Abingdon Collection - a walk in the past</t>
  </si>
  <si>
    <t>Tully Castle</t>
  </si>
  <si>
    <t>Clip n' Climb</t>
  </si>
  <si>
    <t>Dundonald International Ice Bowl</t>
  </si>
  <si>
    <t>Hillsborough Forest</t>
  </si>
  <si>
    <t>Irish Linen Centre and Lisburn Museum</t>
  </si>
  <si>
    <t>Old Barrack House Garden</t>
  </si>
  <si>
    <t>Ulster New Zealand Trust at The Ballance House</t>
  </si>
  <si>
    <t>Andrew Jackson Cottage and US Rangers Centre</t>
  </si>
  <si>
    <t>Arthur Cottage</t>
  </si>
  <si>
    <t>Audrey Kyle Art</t>
  </si>
  <si>
    <t>Galgorm Castle Fairy Trail</t>
  </si>
  <si>
    <t>Glenarm Castle Estate &amp; Walled Garden</t>
  </si>
  <si>
    <t>Gracehill Village Tours/Museum</t>
  </si>
  <si>
    <t>Hillstown Brewery</t>
  </si>
  <si>
    <t>Hot Milk Forge</t>
  </si>
  <si>
    <t>Kilcoan Gardens</t>
  </si>
  <si>
    <t>Seaview Heritage Glenarm</t>
  </si>
  <si>
    <t>Audley's Castle</t>
  </si>
  <si>
    <t>Slieve Gullion Forest Park &amp; The Giants Lair</t>
  </si>
  <si>
    <t>Figure 5a: Top 10 visitor attractions*, 2019</t>
  </si>
  <si>
    <r>
      <t>It should be noted that this publication uses data collected before the onset of the COVID-19 pandemic. Since then, COVID-19 has impacted all face to face interviews and they stopped on the 17</t>
    </r>
    <r>
      <rPr>
        <vertAlign val="superscript"/>
        <sz val="12"/>
        <color theme="1"/>
        <rFont val="Arial"/>
        <family val="2"/>
      </rPr>
      <t>th</t>
    </r>
    <r>
      <rPr>
        <sz val="12"/>
        <color theme="1"/>
        <rFont val="Arial"/>
        <family val="2"/>
      </rPr>
      <t xml:space="preserve"> March 2020. The pandemic also saw the closure of much of the hospitality sector. This has impacted on response rates to all “supply” tourism surveys (occupancy surveys, self-catering and visitors attractions) as establishments have been closed with no way to contact and chase up responses to the 2019 surveys.</t>
    </r>
  </si>
  <si>
    <r>
      <rPr>
        <sz val="12"/>
        <rFont val="Arial"/>
        <family val="2"/>
      </rPr>
      <t>1.    This report presents a summary of 2019 tourism statistics by Local Government Districts (LGD). More detailed data are available at this</t>
    </r>
    <r>
      <rPr>
        <u/>
        <sz val="12"/>
        <color theme="10"/>
        <rFont val="Arial"/>
        <family val="2"/>
      </rPr>
      <t xml:space="preserve"> link.</t>
    </r>
  </si>
  <si>
    <r>
      <t>The next tourism statistics release is usually for all NI for the year up to March 2020. As a result of the COVID-19 impact, NISRA’s next published tourism figures will be released in December 2020 and will cover only the period up to 17</t>
    </r>
    <r>
      <rPr>
        <vertAlign val="superscript"/>
        <sz val="12"/>
        <color theme="1"/>
        <rFont val="Arial"/>
        <family val="2"/>
      </rPr>
      <t>th</t>
    </r>
    <r>
      <rPr>
        <sz val="12"/>
        <color theme="1"/>
        <rFont val="Arial"/>
        <family val="2"/>
      </rPr>
      <t xml:space="preserve"> March with a suspended National Statistics badge (see background note 3). Users of the LGD report should recognise that there is unlikely to be any data for 2020. NISRA are currently exploring alternative sources but it is unlikely to have anything for geographical areas lower than NI. NISRA will keep users informed.</t>
    </r>
  </si>
  <si>
    <r>
      <t>2.</t>
    </r>
    <r>
      <rPr>
        <sz val="7"/>
        <color theme="1"/>
        <rFont val="Times New Roman"/>
        <family val="1"/>
      </rPr>
      <t xml:space="preserve">    </t>
    </r>
    <r>
      <rPr>
        <sz val="12"/>
        <color theme="1"/>
        <rFont val="Arial"/>
        <family val="2"/>
      </rPr>
      <t xml:space="preserve">Tourism data is derived from a variety of sources, more information on these sources can also be found at this </t>
    </r>
    <r>
      <rPr>
        <u/>
        <sz val="12"/>
        <color rgb="FF0000FF"/>
        <rFont val="Arial"/>
        <family val="2"/>
      </rPr>
      <t>link</t>
    </r>
    <r>
      <rPr>
        <sz val="12"/>
        <color theme="1"/>
        <rFont val="Arial"/>
        <family val="2"/>
      </rPr>
      <t xml:space="preserve">. Tourism estimates are designed to provide timely data on tourism activity in Northern Ireland. The estimates may be subject to revision due to improvements to the survey/analysis methodology or the inclusion of data returned after the publication date. The figures in this document are the most up-to-date available at the time of publication. Northern Ireland Tourism statistics have undergone a series of organisational changes and revisions to methodology. Information on the sources, the data quality of each source and any revisions or changes in methodology can be accessed at this </t>
    </r>
    <r>
      <rPr>
        <u/>
        <sz val="12"/>
        <color rgb="FF0000FF"/>
        <rFont val="Arial"/>
        <family val="2"/>
      </rPr>
      <t>link</t>
    </r>
    <r>
      <rPr>
        <sz val="12"/>
        <color theme="1"/>
        <rFont val="Arial"/>
        <family val="2"/>
      </rPr>
      <t>.</t>
    </r>
  </si>
  <si>
    <r>
      <rPr>
        <sz val="12"/>
        <rFont val="Arial"/>
        <family val="2"/>
      </rPr>
      <t xml:space="preserve">3.    The production of tourism statistics is conducted in line with the </t>
    </r>
    <r>
      <rPr>
        <u/>
        <sz val="12"/>
        <color theme="10"/>
        <rFont val="Arial"/>
        <family val="2"/>
      </rPr>
      <t>UK Statistics Authority Code of Practice for Official Statistics</t>
    </r>
    <r>
      <rPr>
        <sz val="12"/>
        <rFont val="Arial"/>
        <family val="2"/>
      </rPr>
      <t>. This means that the statistics</t>
    </r>
  </si>
  <si>
    <r>
      <rPr>
        <sz val="12"/>
        <rFont val="Arial"/>
        <family val="2"/>
      </rPr>
      <t>4.    NISRA uses the Survey of Overseas Travellers run by Fáilte Ireland to gain information on the visitors who took overnight trips in Northern Ireland and exited through Republic of Ireland ports. Information on Northern Ireland overnight trips is also now collected through a separate survey carried out by Central Statistics Office Ireland. NISRA researched the two sources and presented and agreed the findings at the All-Ireland tourism statistics meeting with all relevant providers and users of the data. The findings can be accessed at</t>
    </r>
    <r>
      <rPr>
        <u/>
        <sz val="12"/>
        <color theme="10"/>
        <rFont val="Arial"/>
        <family val="2"/>
      </rPr>
      <t xml:space="preserve"> link. </t>
    </r>
    <r>
      <rPr>
        <sz val="12"/>
        <rFont val="Arial"/>
        <family val="2"/>
      </rPr>
      <t>By way of an update, CSO have informed NISRA that they did begin to trial face to face data collection in the Passenger Card Inquiry at the start of 2020, however due to COVID this has stopped again from March 2020. This trial had only started in one port so will not provide enough of a sample to explore this at this stage.</t>
    </r>
  </si>
  <si>
    <r>
      <t>5.</t>
    </r>
    <r>
      <rPr>
        <sz val="7"/>
        <color theme="1"/>
        <rFont val="Times New Roman"/>
        <family val="1"/>
      </rPr>
      <t xml:space="preserve">    </t>
    </r>
    <r>
      <rPr>
        <sz val="12"/>
        <color theme="1"/>
        <rFont val="Arial"/>
        <family val="2"/>
      </rPr>
      <t xml:space="preserve">The 2019 Northern Ireland tourism statistics showed there were 5.3 million overnight trips, this figure is lower than the ‘all LGD’ total (5.5 million). The LGD figure is higher due to how the NI passenger survey is conducted as an external visitor may report overnight stays in various locations during the one overnight trip to NI. For example, if someone stayed two nights in Belfast followed by three nights in the Causeway Coast and Glens, this would be counted as one trip to Northern Ireland in the annual estimates and one trip to Belfast and one to Causeway Coast and Glens (two trips) in the LGD breakdown.  </t>
    </r>
  </si>
  <si>
    <r>
      <t>6.</t>
    </r>
    <r>
      <rPr>
        <sz val="7"/>
        <color theme="1"/>
        <rFont val="Times New Roman"/>
        <family val="1"/>
      </rPr>
      <t xml:space="preserve">    </t>
    </r>
    <r>
      <rPr>
        <sz val="12"/>
        <color theme="1"/>
        <rFont val="Arial"/>
        <family val="2"/>
      </rPr>
      <t>NISRA uses the Northern Ireland Passenger Survey to apportion the Survey of Overseas Travellers by Local Government District. Similarly, it uses the Continuous Household Survey to apportion the Household Travel Survey results (the HTS is carried out by Central Statistics Office to gather information on Republic of Ireland residents who overnight in Northern Ireland). The Reason for Visit results for each of these sources was applied to each of these LGD estimates.</t>
    </r>
  </si>
  <si>
    <t>7.    Due to the nature of household surveys in Northern Ireland, users should be aware that statistics on overnight trips in Northern Ireland of Northern Ireland residents aged under 16 are excluded.</t>
  </si>
  <si>
    <r>
      <rPr>
        <sz val="12"/>
        <rFont val="Arial"/>
        <family val="2"/>
      </rPr>
      <t>8.    While the statistics are produced in as timely a way as possible, it is recognised that early indicators would be useful. Early tourism indicators are published at this</t>
    </r>
    <r>
      <rPr>
        <u/>
        <sz val="12"/>
        <color theme="10"/>
        <rFont val="Arial"/>
        <family val="2"/>
      </rPr>
      <t xml:space="preserve"> link </t>
    </r>
    <r>
      <rPr>
        <sz val="12"/>
        <rFont val="Arial"/>
        <family val="2"/>
      </rPr>
      <t>and are updated monthly.</t>
    </r>
  </si>
  <si>
    <r>
      <rPr>
        <sz val="12"/>
        <rFont val="Arial"/>
        <family val="2"/>
      </rPr>
      <t>9.    The estimates on visitor numbers, nights and spend in this bulletin are derived from sample surveys and are therefore subject to sampling errors. Sampling errors are determined both by the sample design and by the sample size. Generally speaking, the larger the sample supporting a particular estimate, the smaller the associated sampling error. Confidence intervals around the estimates of all overnight trips in Northern Ireland in 2018 stands at +/- 4% for the year (associated expenditure at +/- 6%). Note: based on the survey design confidence intervals for domestic tourism trips stands at +/-7% and external trips at +/-4%.  Information on confidence intervals in Northern Ireland tourism statistics can be accessed at this</t>
    </r>
    <r>
      <rPr>
        <u/>
        <sz val="12"/>
        <color theme="10"/>
        <rFont val="Arial"/>
        <family val="2"/>
      </rPr>
      <t xml:space="preserve"> link.</t>
    </r>
  </si>
  <si>
    <r>
      <rPr>
        <sz val="12"/>
        <rFont val="Arial"/>
        <family val="2"/>
      </rPr>
      <t xml:space="preserve">10.    This report includes estimates from the Business Register and Employment Survey (BRES) on the number of jobs in ‘tourism characteristic industries’. The latest tourism characteristic industries breakdown available is for 2019 as the BRES sample size is rotated on a 4 year basis.  There is only a sufficient sample to produce these estimates every two years. More information on the BRES and the associated methodology can be accessed at this </t>
    </r>
    <r>
      <rPr>
        <u/>
        <sz val="12"/>
        <color theme="10"/>
        <rFont val="Arial"/>
        <family val="2"/>
      </rPr>
      <t>link .</t>
    </r>
  </si>
  <si>
    <r>
      <t>11.</t>
    </r>
    <r>
      <rPr>
        <sz val="7"/>
        <color theme="1"/>
        <rFont val="Times New Roman"/>
        <family val="1"/>
      </rPr>
      <t xml:space="preserve">    </t>
    </r>
    <r>
      <rPr>
        <sz val="12"/>
        <color theme="1"/>
        <rFont val="Arial"/>
        <family val="2"/>
      </rPr>
      <t xml:space="preserve">The vast majority of cruise ships visit Northern Ireland on a single day basis, docking in the morning and then leaving in the evening. Thus under UN definitions cruise ship visits are considered day-trips and excluded from the overnight trips figures outlined in section 1. To address this, statistics from </t>
    </r>
    <r>
      <rPr>
        <u/>
        <sz val="12"/>
        <color rgb="FF0000FF"/>
        <rFont val="Arial"/>
        <family val="2"/>
      </rPr>
      <t>Visit Belfast</t>
    </r>
    <r>
      <rPr>
        <sz val="12"/>
        <color theme="1"/>
        <rFont val="Arial"/>
        <family val="2"/>
      </rPr>
      <t xml:space="preserve">, </t>
    </r>
    <r>
      <rPr>
        <u/>
        <sz val="12"/>
        <color rgb="FF0000FF"/>
        <rFont val="Arial"/>
        <family val="2"/>
      </rPr>
      <t>Cruise North West</t>
    </r>
    <r>
      <rPr>
        <sz val="12"/>
        <color theme="1"/>
        <rFont val="Arial"/>
        <family val="2"/>
      </rPr>
      <t xml:space="preserve"> and Newry &amp; Mourne Council relating to Warrenpoint port are included. Cruise ships can also drop anchor and tender passengers ashore at other parts of Northern Ireland (Bangor &amp; Portrush)-these figures have been included using information from Quay Marinas (Bangor) and Causeway Coast &amp; Glens (Portrush).</t>
    </r>
  </si>
  <si>
    <r>
      <rPr>
        <sz val="12"/>
        <rFont val="Arial"/>
        <family val="2"/>
      </rPr>
      <t>12. Data from the 2018 and 2019 Household Travel Survey (HTS), provided by Central Statistics Office (CSO), relating to the number of visitors coming to Northern Ireland from the Republic of Ireland (ROI), should be considered as interim data that may be subject to future revision. They are based on a statistical adjustment of the data which began in 2018, and therefore may be subject to revision in the future. For more information on this adjustment, please refer to the Methodology Note on Review of Household Travel Survey 2018 at this</t>
    </r>
    <r>
      <rPr>
        <u/>
        <sz val="12"/>
        <color theme="10"/>
        <rFont val="Arial"/>
        <family val="2"/>
      </rPr>
      <t xml:space="preserve"> link. </t>
    </r>
    <r>
      <rPr>
        <sz val="12"/>
        <rFont val="Arial"/>
        <family val="2"/>
      </rPr>
      <t>NISRA have assess that the quality of this data is comparable to the historic series.</t>
    </r>
  </si>
  <si>
    <r>
      <t>13.</t>
    </r>
    <r>
      <rPr>
        <sz val="7"/>
        <color theme="1"/>
        <rFont val="Times New Roman"/>
        <family val="1"/>
      </rPr>
      <t xml:space="preserve">    </t>
    </r>
    <r>
      <rPr>
        <sz val="12"/>
        <color theme="1"/>
        <rFont val="Arial"/>
        <family val="2"/>
      </rPr>
      <t>The HTS data for 2016 was revised for the 2017 publication due to a weighting revision. This caused minimal change which was less than 1%.</t>
    </r>
  </si>
  <si>
    <r>
      <rPr>
        <sz val="12"/>
        <rFont val="Arial"/>
        <family val="2"/>
      </rPr>
      <t xml:space="preserve">14.    Full information on the revision of tourism statistics can be found at </t>
    </r>
    <r>
      <rPr>
        <u/>
        <sz val="12"/>
        <color theme="10"/>
        <rFont val="Arial"/>
        <family val="2"/>
      </rPr>
      <t>Tourism Statistics Branch Revision Policy.</t>
    </r>
  </si>
  <si>
    <r>
      <rPr>
        <sz val="12"/>
        <rFont val="Arial"/>
        <family val="2"/>
      </rPr>
      <t xml:space="preserve">A quality report on Tourism Statistics can be found at this </t>
    </r>
    <r>
      <rPr>
        <u/>
        <sz val="12"/>
        <color theme="10"/>
        <rFont val="Arial"/>
        <family val="2"/>
      </rPr>
      <t>link.</t>
    </r>
  </si>
  <si>
    <r>
      <t>15.</t>
    </r>
    <r>
      <rPr>
        <sz val="7"/>
        <color theme="1"/>
        <rFont val="Times New Roman"/>
        <family val="1"/>
      </rPr>
      <t xml:space="preserve">    </t>
    </r>
    <r>
      <rPr>
        <sz val="12"/>
        <color theme="1"/>
        <rFont val="Arial"/>
        <family val="2"/>
      </rPr>
      <t xml:space="preserve">Follow NISRA on </t>
    </r>
    <r>
      <rPr>
        <u/>
        <sz val="12"/>
        <color rgb="FF0000FF"/>
        <rFont val="Arial"/>
        <family val="2"/>
      </rPr>
      <t>Twitter</t>
    </r>
    <r>
      <rPr>
        <sz val="12"/>
        <color theme="1"/>
        <rFont val="Arial"/>
        <family val="2"/>
      </rPr>
      <t xml:space="preserve"> and </t>
    </r>
    <r>
      <rPr>
        <u/>
        <sz val="12"/>
        <color rgb="FF0000FF"/>
        <rFont val="Arial"/>
        <family val="2"/>
      </rPr>
      <t>Facebook</t>
    </r>
    <r>
      <rPr>
        <sz val="12"/>
        <color theme="1"/>
        <rFont val="Arial"/>
        <family val="2"/>
      </rPr>
      <t>.</t>
    </r>
  </si>
  <si>
    <r>
      <t>16.</t>
    </r>
    <r>
      <rPr>
        <sz val="7"/>
        <color theme="1"/>
        <rFont val="Times New Roman"/>
        <family val="1"/>
      </rPr>
      <t xml:space="preserve">    </t>
    </r>
    <r>
      <rPr>
        <sz val="12"/>
        <color theme="1"/>
        <rFont val="Arial"/>
        <family val="2"/>
      </rPr>
      <t>NISRA plan to hold a Tourism Statistics User Group session at the beginning of 2021 to discuss 2020 tourism statistics, the impact of COVID-19 on tourism, alternative sources of tourism statistics, the development of an Index of Tourism and Day trips. If you would like to be kept informed, please contact us on the contact details.</t>
    </r>
  </si>
  <si>
    <t>Ards and North Down (1,130)</t>
  </si>
  <si>
    <t>Table 16</t>
  </si>
  <si>
    <t>PFG Indicator 30- Total External Spend (deflated by CPIH) by Local Government District</t>
  </si>
  <si>
    <t>Table 16: External Tourism spend (PFG Indicator 30) - rounded to the nearest million</t>
  </si>
  <si>
    <t>Estimated spend £m (as reported)</t>
  </si>
  <si>
    <t>Estimated spend £m (inflated by CPIH)</t>
  </si>
  <si>
    <t>(3) Data for calendar years (January - December)</t>
  </si>
  <si>
    <t>(4) Data based on CPIH Baseline 2015</t>
  </si>
  <si>
    <t>Source: CPIH</t>
  </si>
  <si>
    <t>Note: these are rounded figures.</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</si>
</sst>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43" formatCode="_-* #,##0.00_-;\-* #,##0.00_-;_-* &quot;-&quot;??_-;_-@_-"/>
    <numFmt numFmtId="164" formatCode="_-* #,##0_-;\-* #,##0_-;_-* &quot;-&quot;??_-;_-@_-"/>
    <numFmt numFmtId="165" formatCode="0.000%"/>
  </numFmts>
  <fonts count="53" x14ac:knownFonts="1">
    <font>
      <sz val="11"/>
      <color theme="1"/>
      <name val="Calibri"/>
      <family val="2"/>
      <scheme val="minor"/>
    </font>
    <font>
      <sz val="12"/>
      <color theme="1"/>
      <name val="Arial"/>
      <family val="2"/>
    </font>
    <font>
      <sz val="12"/>
      <color theme="1"/>
      <name val="Arial"/>
      <family val="2"/>
    </font>
    <font>
      <sz val="11"/>
      <color theme="1"/>
      <name val="Calibri"/>
      <family val="2"/>
      <scheme val="minor"/>
    </font>
    <font>
      <sz val="10"/>
      <name val="Arial"/>
      <family val="2"/>
    </font>
    <font>
      <u/>
      <sz val="11"/>
      <color theme="10"/>
      <name val="Calibri"/>
      <family val="2"/>
    </font>
    <font>
      <b/>
      <sz val="14"/>
      <color theme="1"/>
      <name val="Arial"/>
      <family val="2"/>
    </font>
    <font>
      <u/>
      <sz val="10"/>
      <color indexed="12"/>
      <name val="Arial"/>
      <family val="2"/>
    </font>
    <font>
      <b/>
      <u/>
      <sz val="12"/>
      <color theme="10"/>
      <name val="Arial"/>
      <family val="2"/>
    </font>
    <font>
      <sz val="12"/>
      <color theme="1"/>
      <name val="Arial"/>
      <family val="2"/>
    </font>
    <font>
      <b/>
      <sz val="12"/>
      <color theme="1"/>
      <name val="Arial"/>
      <family val="2"/>
    </font>
    <font>
      <i/>
      <sz val="12"/>
      <color theme="1"/>
      <name val="Arial"/>
      <family val="2"/>
    </font>
    <font>
      <i/>
      <sz val="10"/>
      <color theme="1"/>
      <name val="Arial"/>
      <family val="2"/>
    </font>
    <font>
      <i/>
      <sz val="10"/>
      <color rgb="FF000000"/>
      <name val="Arial"/>
      <family val="2"/>
    </font>
    <font>
      <b/>
      <sz val="13"/>
      <color theme="1"/>
      <name val="Arial"/>
      <family val="2"/>
    </font>
    <font>
      <sz val="12"/>
      <color rgb="FF000000"/>
      <name val="Arial"/>
      <family val="2"/>
    </font>
    <font>
      <b/>
      <sz val="12"/>
      <color rgb="FF000000"/>
      <name val="Arial"/>
      <family val="2"/>
    </font>
    <font>
      <u/>
      <sz val="12"/>
      <color theme="10"/>
      <name val="Arial"/>
      <family val="2"/>
    </font>
    <font>
      <sz val="10"/>
      <color theme="1"/>
      <name val="Arial"/>
      <family val="2"/>
    </font>
    <font>
      <b/>
      <sz val="12"/>
      <color rgb="FFFF0000"/>
      <name val="Arial"/>
      <family val="2"/>
    </font>
    <font>
      <b/>
      <sz val="10"/>
      <name val="Arial"/>
      <family val="2"/>
    </font>
    <font>
      <i/>
      <sz val="12"/>
      <color rgb="FF000000"/>
      <name val="Arial"/>
      <family val="2"/>
    </font>
    <font>
      <b/>
      <i/>
      <sz val="12"/>
      <color rgb="FF000000"/>
      <name val="Arial"/>
      <family val="2"/>
    </font>
    <font>
      <sz val="12"/>
      <color indexed="8"/>
      <name val="Arial"/>
      <family val="2"/>
    </font>
    <font>
      <b/>
      <sz val="12"/>
      <color indexed="8"/>
      <name val="Arial"/>
      <family val="2"/>
    </font>
    <font>
      <b/>
      <sz val="12"/>
      <name val="Arial"/>
      <family val="2"/>
    </font>
    <font>
      <sz val="11"/>
      <color rgb="FF000000"/>
      <name val="Arial"/>
      <family val="2"/>
    </font>
    <font>
      <b/>
      <sz val="11"/>
      <color rgb="FF000000"/>
      <name val="Arial"/>
      <family val="2"/>
    </font>
    <font>
      <b/>
      <sz val="11"/>
      <color theme="1"/>
      <name val="Calibri"/>
      <family val="2"/>
      <scheme val="minor"/>
    </font>
    <font>
      <sz val="11"/>
      <color theme="1"/>
      <name val="Arial"/>
      <family val="2"/>
    </font>
    <font>
      <b/>
      <sz val="11"/>
      <color theme="1"/>
      <name val="Arial"/>
      <family val="2"/>
    </font>
    <font>
      <b/>
      <sz val="12"/>
      <color theme="1"/>
      <name val="Calibri"/>
      <family val="2"/>
      <scheme val="minor"/>
    </font>
    <font>
      <sz val="12"/>
      <name val="Arial"/>
      <family val="2"/>
    </font>
    <font>
      <b/>
      <sz val="12"/>
      <color theme="3" tint="0.39997558519241921"/>
      <name val="Arial"/>
      <family val="2"/>
    </font>
    <font>
      <sz val="11"/>
      <color indexed="8"/>
      <name val="Calibri"/>
      <family val="2"/>
    </font>
    <font>
      <u/>
      <sz val="11"/>
      <color theme="10"/>
      <name val="Calibri"/>
      <family val="2"/>
      <scheme val="minor"/>
    </font>
    <font>
      <b/>
      <sz val="11"/>
      <name val="Arial"/>
      <family val="2"/>
    </font>
    <font>
      <sz val="11"/>
      <name val="Arial"/>
      <family val="2"/>
    </font>
    <font>
      <b/>
      <sz val="12"/>
      <color indexed="18"/>
      <name val="Arial"/>
      <family val="2"/>
    </font>
    <font>
      <sz val="12"/>
      <color indexed="18"/>
      <name val="Arial"/>
      <family val="2"/>
    </font>
    <font>
      <u/>
      <sz val="12"/>
      <color indexed="12"/>
      <name val="Arial"/>
      <family val="2"/>
    </font>
    <font>
      <i/>
      <sz val="12"/>
      <name val="Arial"/>
      <family val="2"/>
    </font>
    <font>
      <u/>
      <sz val="12"/>
      <name val="Arial"/>
      <family val="2"/>
    </font>
    <font>
      <b/>
      <u/>
      <sz val="12"/>
      <name val="Arial"/>
      <family val="2"/>
    </font>
    <font>
      <sz val="10"/>
      <color indexed="8"/>
      <name val="Arial"/>
      <family val="2"/>
    </font>
    <font>
      <b/>
      <sz val="11.5"/>
      <color rgb="FF000000"/>
      <name val="Arial"/>
      <family val="2"/>
    </font>
    <font>
      <b/>
      <i/>
      <sz val="11.5"/>
      <color rgb="FF000000"/>
      <name val="Arial"/>
      <family val="2"/>
    </font>
    <font>
      <sz val="7"/>
      <color theme="1"/>
      <name val="Times New Roman"/>
      <family val="1"/>
    </font>
    <font>
      <u/>
      <sz val="12"/>
      <color rgb="FF0000FF"/>
      <name val="Arial"/>
      <family val="2"/>
    </font>
    <font>
      <vertAlign val="superscript"/>
      <sz val="12"/>
      <color theme="1"/>
      <name val="Arial"/>
      <family val="2"/>
    </font>
    <font>
      <u/>
      <sz val="10"/>
      <color theme="10"/>
      <name val="Arial"/>
      <family val="2"/>
    </font>
    <font>
      <sz val="8"/>
      <name val="Verdana"/>
      <family val="2"/>
    </font>
    <font>
      <sz val="8"/>
      <name val="Arial"/>
      <family val="2"/>
    </font>
  </fonts>
  <fills count="6">
    <fill>
      <patternFill patternType="none"/>
    </fill>
    <fill>
      <patternFill patternType="gray125"/>
    </fill>
    <fill>
      <patternFill patternType="solid">
        <fgColor theme="0" tint="-4.9989318521683403E-2"/>
        <bgColor indexed="64"/>
      </patternFill>
    </fill>
    <fill>
      <patternFill patternType="solid">
        <fgColor theme="0" tint="-0.14999847407452621"/>
        <bgColor indexed="64"/>
      </patternFill>
    </fill>
    <fill>
      <patternFill patternType="solid">
        <fgColor theme="0"/>
        <bgColor indexed="64"/>
      </patternFill>
    </fill>
    <fill>
      <patternFill patternType="solid">
        <fgColor theme="0" tint="-0.14996795556505021"/>
        <bgColor indexed="64"/>
      </patternFill>
    </fill>
  </fills>
  <borders count="91">
    <border>
      <left/>
      <right/>
      <top/>
      <bottom/>
      <diagonal/>
    </border>
    <border>
      <left/>
      <right/>
      <top/>
      <bottom style="medium">
        <color indexed="64"/>
      </bottom>
      <diagonal/>
    </border>
    <border>
      <left/>
      <right style="mediumDashed">
        <color indexed="64"/>
      </right>
      <top/>
      <bottom style="medium">
        <color indexed="64"/>
      </bottom>
      <diagonal/>
    </border>
    <border>
      <left style="mediumDashed">
        <color indexed="64"/>
      </left>
      <right/>
      <top/>
      <bottom style="medium">
        <color indexed="64"/>
      </bottom>
      <diagonal/>
    </border>
    <border>
      <left style="medium">
        <color indexed="64"/>
      </left>
      <right/>
      <top/>
      <bottom style="medium">
        <color indexed="64"/>
      </bottom>
      <diagonal/>
    </border>
    <border>
      <left/>
      <right style="mediumDashed">
        <color indexed="64"/>
      </right>
      <top/>
      <bottom/>
      <diagonal/>
    </border>
    <border>
      <left style="mediumDashed">
        <color indexed="64"/>
      </left>
      <right/>
      <top/>
      <bottom/>
      <diagonal/>
    </border>
    <border>
      <left style="medium">
        <color indexed="64"/>
      </left>
      <right/>
      <top/>
      <bottom/>
      <diagonal/>
    </border>
    <border>
      <left/>
      <right style="mediumDashed">
        <color indexed="64"/>
      </right>
      <top style="medium">
        <color rgb="FF000000"/>
      </top>
      <bottom/>
      <diagonal/>
    </border>
    <border>
      <left style="mediumDashed">
        <color rgb="FF000000"/>
      </left>
      <right/>
      <top style="medium">
        <color rgb="FF000000"/>
      </top>
      <bottom/>
      <diagonal/>
    </border>
    <border>
      <left/>
      <right style="medium">
        <color indexed="64"/>
      </right>
      <top/>
      <bottom style="medium">
        <color indexed="64"/>
      </bottom>
      <diagonal/>
    </border>
    <border>
      <left/>
      <right style="medium">
        <color indexed="64"/>
      </right>
      <top/>
      <bottom/>
      <diagonal/>
    </border>
    <border>
      <left/>
      <right style="medium">
        <color rgb="FF000000"/>
      </right>
      <top style="medium">
        <color indexed="64"/>
      </top>
      <bottom/>
      <diagonal/>
    </border>
    <border>
      <left/>
      <right/>
      <top style="medium">
        <color indexed="64"/>
      </top>
      <bottom/>
      <diagonal/>
    </border>
    <border>
      <left style="medium">
        <color indexed="64"/>
      </left>
      <right/>
      <top style="medium">
        <color indexed="64"/>
      </top>
      <bottom/>
      <diagonal/>
    </border>
    <border>
      <left/>
      <right style="medium">
        <color rgb="FF000000"/>
      </right>
      <top/>
      <bottom/>
      <diagonal/>
    </border>
    <border>
      <left style="medium">
        <color auto="1"/>
      </left>
      <right style="medium">
        <color auto="1"/>
      </right>
      <top/>
      <bottom style="medium">
        <color auto="1"/>
      </bottom>
      <diagonal/>
    </border>
    <border>
      <left style="medium">
        <color indexed="64"/>
      </left>
      <right style="medium">
        <color indexed="64"/>
      </right>
      <top/>
      <bottom/>
      <diagonal/>
    </border>
    <border>
      <left/>
      <right style="medium">
        <color auto="1"/>
      </right>
      <top style="medium">
        <color auto="1"/>
      </top>
      <bottom style="medium">
        <color auto="1"/>
      </bottom>
      <diagonal/>
    </border>
    <border>
      <left/>
      <right/>
      <top style="medium">
        <color auto="1"/>
      </top>
      <bottom style="medium">
        <color auto="1"/>
      </bottom>
      <diagonal/>
    </border>
    <border>
      <left style="medium">
        <color auto="1"/>
      </left>
      <right/>
      <top style="medium">
        <color auto="1"/>
      </top>
      <bottom style="medium">
        <color auto="1"/>
      </bottom>
      <diagonal/>
    </border>
    <border>
      <left style="medium">
        <color indexed="64"/>
      </left>
      <right style="medium">
        <color indexed="64"/>
      </right>
      <top style="medium">
        <color rgb="FF000000"/>
      </top>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right style="thin">
        <color indexed="64"/>
      </right>
      <top/>
      <bottom style="thin">
        <color indexed="64"/>
      </bottom>
      <diagonal/>
    </border>
    <border>
      <left/>
      <right style="thin">
        <color indexed="64"/>
      </right>
      <top/>
      <bottom/>
      <diagonal/>
    </border>
    <border>
      <left style="thin">
        <color indexed="64"/>
      </left>
      <right/>
      <top/>
      <bottom/>
      <diagonal/>
    </border>
    <border>
      <left/>
      <right/>
      <top style="thin">
        <color indexed="64"/>
      </top>
      <bottom/>
      <diagonal/>
    </border>
    <border>
      <left style="thin">
        <color indexed="64"/>
      </left>
      <right/>
      <top style="thin">
        <color indexed="64"/>
      </top>
      <bottom/>
      <diagonal/>
    </border>
    <border>
      <left/>
      <right style="mediumDashed">
        <color indexed="64"/>
      </right>
      <top style="medium">
        <color indexed="64"/>
      </top>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diagonal/>
    </border>
    <border>
      <left style="thin">
        <color indexed="64"/>
      </left>
      <right style="medium">
        <color indexed="64"/>
      </right>
      <top/>
      <bottom/>
      <diagonal/>
    </border>
    <border>
      <left/>
      <right style="medium">
        <color indexed="64"/>
      </right>
      <top style="thin">
        <color indexed="64"/>
      </top>
      <bottom/>
      <diagonal/>
    </border>
    <border>
      <left style="medium">
        <color indexed="64"/>
      </left>
      <right style="thin">
        <color indexed="64"/>
      </right>
      <top/>
      <bottom/>
      <diagonal/>
    </border>
    <border>
      <left style="thin">
        <color indexed="64"/>
      </left>
      <right style="mediumDashed">
        <color indexed="64"/>
      </right>
      <top/>
      <bottom/>
      <diagonal/>
    </border>
    <border>
      <left style="medium">
        <color indexed="64"/>
      </left>
      <right style="thin">
        <color indexed="64"/>
      </right>
      <top/>
      <bottom style="medium">
        <color indexed="64"/>
      </bottom>
      <diagonal/>
    </border>
    <border>
      <left style="thin">
        <color indexed="64"/>
      </left>
      <right/>
      <top style="medium">
        <color indexed="64"/>
      </top>
      <bottom style="thin">
        <color indexed="64"/>
      </bottom>
      <diagonal/>
    </border>
    <border>
      <left style="medium">
        <color indexed="64"/>
      </left>
      <right style="medium">
        <color indexed="64"/>
      </right>
      <top/>
      <bottom style="thin">
        <color indexed="64"/>
      </bottom>
      <diagonal/>
    </border>
    <border>
      <left style="thin">
        <color indexed="64"/>
      </left>
      <right style="mediumDashed">
        <color indexed="64"/>
      </right>
      <top/>
      <bottom style="thin">
        <color indexed="64"/>
      </bottom>
      <diagonal/>
    </border>
    <border>
      <left style="thin">
        <color indexed="64"/>
      </left>
      <right style="medium">
        <color indexed="64"/>
      </right>
      <top/>
      <bottom style="thin">
        <color indexed="64"/>
      </bottom>
      <diagonal/>
    </border>
    <border>
      <left style="mediumDashed">
        <color indexed="64"/>
      </left>
      <right/>
      <top style="medium">
        <color indexed="64"/>
      </top>
      <bottom/>
      <diagonal/>
    </border>
    <border>
      <left/>
      <right/>
      <top style="medium">
        <color rgb="FF000000"/>
      </top>
      <bottom/>
      <diagonal/>
    </border>
    <border>
      <left style="mediumDashed">
        <color rgb="FF000000"/>
      </left>
      <right/>
      <top/>
      <bottom style="medium">
        <color indexed="64"/>
      </bottom>
      <diagonal/>
    </border>
    <border>
      <left style="mediumDashed">
        <color rgb="FF000000"/>
      </left>
      <right/>
      <top/>
      <bottom/>
      <diagonal/>
    </border>
    <border>
      <left style="mediumDashed">
        <color rgb="FF000000"/>
      </left>
      <right/>
      <top/>
      <bottom style="medium">
        <color rgb="FF000000"/>
      </bottom>
      <diagonal/>
    </border>
    <border>
      <left/>
      <right style="medium">
        <color rgb="FF000000"/>
      </right>
      <top/>
      <bottom style="medium">
        <color rgb="FF000000"/>
      </bottom>
      <diagonal/>
    </border>
    <border>
      <left/>
      <right style="mediumDashed">
        <color rgb="FF000000"/>
      </right>
      <top/>
      <bottom/>
      <diagonal/>
    </border>
    <border>
      <left/>
      <right/>
      <top/>
      <bottom style="medium">
        <color rgb="FF000000"/>
      </bottom>
      <diagonal/>
    </border>
    <border>
      <left/>
      <right style="mediumDashed">
        <color rgb="FF000000"/>
      </right>
      <top/>
      <bottom style="medium">
        <color rgb="FF000000"/>
      </bottom>
      <diagonal/>
    </border>
    <border>
      <left style="mediumDashed">
        <color rgb="FF000000"/>
      </left>
      <right/>
      <top style="medium">
        <color indexed="64"/>
      </top>
      <bottom/>
      <diagonal/>
    </border>
    <border>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auto="1"/>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Dashed">
        <color indexed="64"/>
      </right>
      <top style="thin">
        <color indexed="64"/>
      </top>
      <bottom style="medium">
        <color indexed="64"/>
      </bottom>
      <diagonal/>
    </border>
    <border>
      <left style="mediumDashed">
        <color indexed="64"/>
      </left>
      <right style="thin">
        <color indexed="64"/>
      </right>
      <top style="thin">
        <color indexed="64"/>
      </top>
      <bottom style="medium">
        <color indexed="64"/>
      </bottom>
      <diagonal/>
    </border>
    <border>
      <left/>
      <right style="medium">
        <color rgb="FF000000"/>
      </right>
      <top style="medium">
        <color rgb="FF000000"/>
      </top>
      <bottom/>
      <diagonal/>
    </border>
    <border>
      <left/>
      <right style="medium">
        <color rgb="FF000000"/>
      </right>
      <top/>
      <bottom style="medium">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medium">
        <color indexed="64"/>
      </bottom>
      <diagonal/>
    </border>
    <border>
      <left/>
      <right style="mediumDashed">
        <color rgb="FF000000"/>
      </right>
      <top style="medium">
        <color rgb="FF000000"/>
      </top>
      <bottom/>
      <diagonal/>
    </border>
    <border>
      <left/>
      <right style="mediumDashed">
        <color rgb="FF000000"/>
      </right>
      <top/>
      <bottom style="medium">
        <color indexed="64"/>
      </bottom>
      <diagonal/>
    </border>
    <border>
      <left/>
      <right style="mediumDashed">
        <color rgb="FF000000"/>
      </right>
      <top style="medium">
        <color indexed="64"/>
      </top>
      <bottom/>
      <diagonal/>
    </border>
    <border>
      <left/>
      <right style="mediumDashed">
        <color indexed="64"/>
      </right>
      <top/>
      <bottom style="medium">
        <color rgb="FF000000"/>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top style="medium">
        <color indexed="64"/>
      </top>
      <bottom/>
      <diagonal/>
    </border>
    <border>
      <left/>
      <right style="mediumDashed">
        <color indexed="64"/>
      </right>
      <top style="medium">
        <color indexed="64"/>
      </top>
      <bottom style="medium">
        <color indexed="64"/>
      </bottom>
      <diagonal/>
    </border>
    <border>
      <left/>
      <right/>
      <top style="mediumDashed">
        <color indexed="64"/>
      </top>
      <bottom/>
      <diagonal/>
    </border>
    <border>
      <left/>
      <right style="mediumDashed">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Dashed">
        <color indexed="64"/>
      </right>
      <top style="thin">
        <color indexed="64"/>
      </top>
      <bottom style="thin">
        <color indexed="64"/>
      </bottom>
      <diagonal/>
    </border>
    <border>
      <left/>
      <right style="mediumDashed">
        <color indexed="64"/>
      </right>
      <top style="thin">
        <color indexed="64"/>
      </top>
      <bottom/>
      <diagonal/>
    </border>
    <border>
      <left style="mediumDashed">
        <color indexed="64"/>
      </left>
      <right/>
      <top style="medium">
        <color indexed="64"/>
      </top>
      <bottom style="thin">
        <color indexed="64"/>
      </bottom>
      <diagonal/>
    </border>
    <border>
      <left style="mediumDashed">
        <color indexed="64"/>
      </left>
      <right/>
      <top style="thin">
        <color indexed="64"/>
      </top>
      <bottom style="thin">
        <color indexed="64"/>
      </bottom>
      <diagonal/>
    </border>
    <border>
      <left style="mediumDashed">
        <color indexed="64"/>
      </left>
      <right/>
      <top style="thin">
        <color indexed="64"/>
      </top>
      <bottom/>
      <diagonal/>
    </border>
    <border>
      <left style="mediumDashed">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top style="thin">
        <color indexed="64"/>
      </top>
      <bottom style="thin">
        <color indexed="64"/>
      </bottom>
      <diagonal/>
    </border>
    <border>
      <left style="mediumDashed">
        <color indexed="64"/>
      </left>
      <right/>
      <top style="mediumDashed">
        <color indexed="64"/>
      </top>
      <bottom/>
      <diagonal/>
    </border>
    <border>
      <left/>
      <right style="mediumDashed">
        <color indexed="64"/>
      </right>
      <top style="mediumDashed">
        <color indexed="64"/>
      </top>
      <bottom/>
      <diagonal/>
    </border>
    <border>
      <left style="mediumDashed">
        <color indexed="64"/>
      </left>
      <right/>
      <top style="medium">
        <color rgb="FF000000"/>
      </top>
      <bottom/>
      <diagonal/>
    </border>
    <border>
      <left/>
      <right style="medium">
        <color indexed="64"/>
      </right>
      <top style="medium">
        <color rgb="FF000000"/>
      </top>
      <bottom/>
      <diagonal/>
    </border>
  </borders>
  <cellStyleXfs count="50">
    <xf numFmtId="0" fontId="0" fillId="0" borderId="0"/>
    <xf numFmtId="0" fontId="4" fillId="0" borderId="0"/>
    <xf numFmtId="0" fontId="5" fillId="0" borderId="0" applyNumberFormat="0" applyFill="0" applyBorder="0" applyAlignment="0" applyProtection="0">
      <alignment vertical="top"/>
      <protection locked="0"/>
    </xf>
    <xf numFmtId="0" fontId="3" fillId="0" borderId="0"/>
    <xf numFmtId="43" fontId="3" fillId="0" borderId="0" applyFont="0" applyFill="0" applyBorder="0" applyAlignment="0" applyProtection="0"/>
    <xf numFmtId="0" fontId="7" fillId="0" borderId="0" applyNumberFormat="0" applyFill="0" applyBorder="0" applyAlignment="0" applyProtection="0">
      <alignment vertical="top"/>
      <protection locked="0"/>
    </xf>
    <xf numFmtId="0" fontId="3" fillId="0" borderId="0"/>
    <xf numFmtId="0" fontId="4" fillId="0" borderId="0"/>
    <xf numFmtId="0" fontId="4" fillId="0" borderId="0"/>
    <xf numFmtId="0" fontId="4" fillId="0" borderId="0"/>
    <xf numFmtId="0" fontId="4" fillId="0" borderId="0"/>
    <xf numFmtId="0" fontId="4" fillId="0" borderId="0"/>
    <xf numFmtId="9" fontId="3" fillId="0" borderId="0" applyFont="0" applyFill="0" applyBorder="0" applyAlignment="0" applyProtection="0"/>
    <xf numFmtId="0" fontId="9" fillId="0" borderId="0"/>
    <xf numFmtId="9" fontId="9" fillId="0" borderId="0" applyFont="0" applyFill="0" applyBorder="0" applyAlignment="0" applyProtection="0"/>
    <xf numFmtId="43" fontId="9"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34" fillId="0" borderId="0" applyFont="0" applyFill="0" applyBorder="0" applyAlignment="0" applyProtection="0"/>
    <xf numFmtId="0" fontId="4" fillId="0" borderId="0"/>
    <xf numFmtId="0" fontId="5" fillId="0" borderId="0" applyNumberFormat="0" applyFill="0" applyBorder="0" applyAlignment="0" applyProtection="0">
      <alignment vertical="top"/>
      <protection locked="0"/>
    </xf>
    <xf numFmtId="43" fontId="1" fillId="0" borderId="0" applyFont="0" applyFill="0" applyBorder="0" applyAlignment="0" applyProtection="0"/>
    <xf numFmtId="0" fontId="1" fillId="0" borderId="0"/>
    <xf numFmtId="9" fontId="4" fillId="0" borderId="0" applyFont="0" applyFill="0" applyBorder="0" applyAlignment="0" applyProtection="0"/>
    <xf numFmtId="0" fontId="1" fillId="0" borderId="0"/>
    <xf numFmtId="0" fontId="35" fillId="0" borderId="0" applyNumberFormat="0" applyFill="0" applyBorder="0" applyAlignment="0" applyProtection="0"/>
    <xf numFmtId="0" fontId="4" fillId="0" borderId="0"/>
    <xf numFmtId="0" fontId="4" fillId="0" borderId="0"/>
    <xf numFmtId="43" fontId="3" fillId="0" borderId="0" applyFont="0" applyFill="0" applyBorder="0" applyAlignment="0" applyProtection="0"/>
    <xf numFmtId="0" fontId="4" fillId="0" borderId="0"/>
    <xf numFmtId="0" fontId="4" fillId="0" borderId="0"/>
    <xf numFmtId="43" fontId="1" fillId="0" borderId="0" applyFont="0" applyFill="0" applyBorder="0" applyAlignment="0" applyProtection="0"/>
    <xf numFmtId="0" fontId="4" fillId="0" borderId="0"/>
    <xf numFmtId="0" fontId="1" fillId="0" borderId="0"/>
    <xf numFmtId="43" fontId="1" fillId="0" borderId="0" applyFont="0" applyFill="0" applyBorder="0" applyAlignment="0" applyProtection="0"/>
    <xf numFmtId="43" fontId="3" fillId="0" borderId="0" applyFont="0" applyFill="0" applyBorder="0" applyAlignment="0" applyProtection="0"/>
    <xf numFmtId="0" fontId="3" fillId="0" borderId="0"/>
    <xf numFmtId="43" fontId="1" fillId="0" borderId="0" applyFont="0" applyFill="0" applyBorder="0" applyAlignment="0" applyProtection="0"/>
    <xf numFmtId="9" fontId="1" fillId="0" borderId="0" applyFont="0" applyFill="0" applyBorder="0" applyAlignment="0" applyProtection="0"/>
    <xf numFmtId="9" fontId="34" fillId="0" borderId="0" applyFont="0" applyFill="0" applyBorder="0" applyAlignment="0" applyProtection="0"/>
    <xf numFmtId="43" fontId="3" fillId="0" borderId="0" applyFont="0" applyFill="0" applyBorder="0" applyAlignment="0" applyProtection="0"/>
    <xf numFmtId="0" fontId="51" fillId="0" borderId="0"/>
    <xf numFmtId="0" fontId="3" fillId="0" borderId="0"/>
    <xf numFmtId="0" fontId="52" fillId="0" borderId="0"/>
    <xf numFmtId="0" fontId="3" fillId="0" borderId="0"/>
    <xf numFmtId="0" fontId="4" fillId="0" borderId="0"/>
  </cellStyleXfs>
  <cellXfs count="619">
    <xf numFmtId="0" fontId="0" fillId="0" borderId="0" xfId="0"/>
    <xf numFmtId="0" fontId="9" fillId="0" borderId="0" xfId="13"/>
    <xf numFmtId="0" fontId="10" fillId="0" borderId="0" xfId="13" applyFont="1"/>
    <xf numFmtId="0" fontId="9" fillId="0" borderId="0" xfId="13" applyFont="1"/>
    <xf numFmtId="0" fontId="11" fillId="0" borderId="0" xfId="13" applyFont="1" applyAlignment="1">
      <alignment vertical="top" wrapText="1"/>
    </xf>
    <xf numFmtId="0" fontId="12" fillId="0" borderId="0" xfId="13" applyFont="1" applyAlignment="1">
      <alignment vertical="top" wrapText="1"/>
    </xf>
    <xf numFmtId="0" fontId="13" fillId="0" borderId="0" xfId="13" applyFont="1" applyFill="1" applyBorder="1"/>
    <xf numFmtId="0" fontId="14" fillId="0" borderId="0" xfId="13" applyFont="1"/>
    <xf numFmtId="0" fontId="16" fillId="0" borderId="4" xfId="13" applyFont="1" applyBorder="1"/>
    <xf numFmtId="9" fontId="15" fillId="0" borderId="5" xfId="13" applyNumberFormat="1" applyFont="1" applyBorder="1" applyAlignment="1">
      <alignment horizontal="right"/>
    </xf>
    <xf numFmtId="3" fontId="15" fillId="0" borderId="6" xfId="13" applyNumberFormat="1" applyFont="1" applyBorder="1" applyAlignment="1">
      <alignment horizontal="right"/>
    </xf>
    <xf numFmtId="0" fontId="16" fillId="0" borderId="7" xfId="13" applyFont="1" applyBorder="1"/>
    <xf numFmtId="0" fontId="16" fillId="0" borderId="1" xfId="13" applyFont="1" applyBorder="1" applyAlignment="1">
      <alignment horizontal="right" wrapText="1"/>
    </xf>
    <xf numFmtId="0" fontId="16" fillId="0" borderId="2" xfId="13" applyFont="1" applyBorder="1" applyAlignment="1">
      <alignment horizontal="right" wrapText="1"/>
    </xf>
    <xf numFmtId="0" fontId="16" fillId="0" borderId="3" xfId="13" applyFont="1" applyBorder="1" applyAlignment="1">
      <alignment horizontal="right" wrapText="1"/>
    </xf>
    <xf numFmtId="0" fontId="16" fillId="0" borderId="4" xfId="13" applyFont="1" applyBorder="1" applyAlignment="1">
      <alignment horizontal="right" wrapText="1"/>
    </xf>
    <xf numFmtId="0" fontId="15" fillId="0" borderId="4" xfId="13" applyFont="1" applyBorder="1" applyAlignment="1">
      <alignment wrapText="1"/>
    </xf>
    <xf numFmtId="0" fontId="17" fillId="0" borderId="0" xfId="2" applyFont="1" applyAlignment="1" applyProtection="1"/>
    <xf numFmtId="0" fontId="12" fillId="2" borderId="0" xfId="13" applyFont="1" applyFill="1" applyAlignment="1">
      <alignment horizontal="left" vertical="top" wrapText="1"/>
    </xf>
    <xf numFmtId="0" fontId="18" fillId="0" borderId="0" xfId="13" applyFont="1"/>
    <xf numFmtId="0" fontId="12" fillId="0" borderId="0" xfId="13" applyFont="1" applyAlignment="1">
      <alignment horizontal="left" vertical="top"/>
    </xf>
    <xf numFmtId="0" fontId="12" fillId="3" borderId="0" xfId="13" applyFont="1" applyFill="1" applyAlignment="1">
      <alignment horizontal="left" vertical="top" wrapText="1"/>
    </xf>
    <xf numFmtId="3" fontId="9" fillId="0" borderId="0" xfId="13" applyNumberFormat="1" applyFill="1"/>
    <xf numFmtId="9" fontId="15" fillId="0" borderId="11" xfId="13" applyNumberFormat="1" applyFont="1" applyBorder="1" applyAlignment="1">
      <alignment horizontal="right"/>
    </xf>
    <xf numFmtId="9" fontId="15" fillId="0" borderId="0" xfId="13" applyNumberFormat="1" applyFont="1" applyBorder="1" applyAlignment="1">
      <alignment horizontal="right"/>
    </xf>
    <xf numFmtId="0" fontId="16" fillId="0" borderId="10" xfId="13" applyFont="1" applyBorder="1" applyAlignment="1">
      <alignment horizontal="right" wrapText="1"/>
    </xf>
    <xf numFmtId="0" fontId="9" fillId="0" borderId="0" xfId="13" applyFont="1" applyAlignment="1">
      <alignment wrapText="1"/>
    </xf>
    <xf numFmtId="9" fontId="0" fillId="0" borderId="0" xfId="14" applyFont="1"/>
    <xf numFmtId="3" fontId="9" fillId="0" borderId="0" xfId="13" applyNumberFormat="1"/>
    <xf numFmtId="3" fontId="9" fillId="2" borderId="0" xfId="13" applyNumberFormat="1" applyFill="1" applyBorder="1"/>
    <xf numFmtId="3" fontId="9" fillId="3" borderId="0" xfId="13" applyNumberFormat="1" applyFill="1" applyBorder="1"/>
    <xf numFmtId="0" fontId="20" fillId="4" borderId="0" xfId="9" applyFont="1" applyFill="1"/>
    <xf numFmtId="0" fontId="4" fillId="4" borderId="0" xfId="9" applyFont="1" applyFill="1"/>
    <xf numFmtId="9" fontId="16" fillId="0" borderId="10" xfId="13" applyNumberFormat="1" applyFont="1" applyBorder="1" applyAlignment="1">
      <alignment horizontal="right"/>
    </xf>
    <xf numFmtId="9" fontId="16" fillId="0" borderId="1" xfId="13" applyNumberFormat="1" applyFont="1" applyBorder="1" applyAlignment="1">
      <alignment horizontal="right"/>
    </xf>
    <xf numFmtId="3" fontId="16" fillId="0" borderId="1" xfId="13" applyNumberFormat="1" applyFont="1" applyBorder="1" applyAlignment="1">
      <alignment horizontal="right"/>
    </xf>
    <xf numFmtId="3" fontId="16" fillId="0" borderId="11" xfId="13" applyNumberFormat="1" applyFont="1" applyBorder="1" applyAlignment="1">
      <alignment horizontal="right"/>
    </xf>
    <xf numFmtId="0" fontId="16" fillId="0" borderId="0" xfId="13" applyFont="1" applyBorder="1" applyAlignment="1">
      <alignment horizontal="right" wrapText="1"/>
    </xf>
    <xf numFmtId="0" fontId="22" fillId="0" borderId="0" xfId="13" applyFont="1" applyBorder="1" applyAlignment="1">
      <alignment horizontal="right" wrapText="1"/>
    </xf>
    <xf numFmtId="3" fontId="23" fillId="0" borderId="25" xfId="11" applyNumberFormat="1" applyFont="1" applyBorder="1" applyAlignment="1">
      <alignment horizontal="right"/>
    </xf>
    <xf numFmtId="0" fontId="10" fillId="0" borderId="24" xfId="13" applyFont="1" applyBorder="1" applyAlignment="1">
      <alignment wrapText="1"/>
    </xf>
    <xf numFmtId="0" fontId="26" fillId="0" borderId="1" xfId="13" applyFont="1" applyBorder="1" applyAlignment="1">
      <alignment horizontal="right"/>
    </xf>
    <xf numFmtId="0" fontId="26" fillId="0" borderId="4" xfId="13" applyFont="1" applyBorder="1" applyAlignment="1">
      <alignment horizontal="right"/>
    </xf>
    <xf numFmtId="0" fontId="27" fillId="0" borderId="4" xfId="13" applyFont="1" applyBorder="1" applyAlignment="1">
      <alignment horizontal="left"/>
    </xf>
    <xf numFmtId="0" fontId="26" fillId="0" borderId="7" xfId="13" applyFont="1" applyBorder="1" applyAlignment="1">
      <alignment horizontal="right"/>
    </xf>
    <xf numFmtId="0" fontId="27" fillId="0" borderId="7" xfId="13" applyFont="1" applyBorder="1" applyAlignment="1">
      <alignment horizontal="left"/>
    </xf>
    <xf numFmtId="0" fontId="27" fillId="0" borderId="1" xfId="13" applyFont="1" applyBorder="1" applyAlignment="1">
      <alignment horizontal="right"/>
    </xf>
    <xf numFmtId="0" fontId="27" fillId="0" borderId="4" xfId="13" applyFont="1" applyBorder="1" applyAlignment="1">
      <alignment horizontal="right"/>
    </xf>
    <xf numFmtId="0" fontId="27" fillId="0" borderId="4" xfId="13" applyFont="1" applyBorder="1"/>
    <xf numFmtId="0" fontId="27" fillId="0" borderId="14" xfId="13" applyFont="1" applyBorder="1"/>
    <xf numFmtId="3" fontId="10" fillId="0" borderId="0" xfId="0" applyNumberFormat="1" applyFont="1" applyBorder="1" applyAlignment="1">
      <alignment horizontal="center"/>
    </xf>
    <xf numFmtId="3" fontId="10" fillId="0" borderId="0" xfId="0" applyNumberFormat="1" applyFont="1" applyBorder="1" applyAlignment="1">
      <alignment horizontal="center" wrapText="1"/>
    </xf>
    <xf numFmtId="0" fontId="17" fillId="0" borderId="0" xfId="2" applyFont="1" applyAlignment="1" applyProtection="1">
      <alignment horizontal="left"/>
    </xf>
    <xf numFmtId="0" fontId="10" fillId="0" borderId="0" xfId="13" applyFont="1" applyAlignment="1">
      <alignment horizontal="left"/>
    </xf>
    <xf numFmtId="0" fontId="28" fillId="0" borderId="0" xfId="0" applyFont="1"/>
    <xf numFmtId="0" fontId="30" fillId="0" borderId="0" xfId="0" applyFont="1"/>
    <xf numFmtId="0" fontId="8" fillId="4" borderId="0" xfId="2" applyFont="1" applyFill="1" applyAlignment="1" applyProtection="1"/>
    <xf numFmtId="0" fontId="9" fillId="4" borderId="0" xfId="13" applyFill="1"/>
    <xf numFmtId="0" fontId="10" fillId="4" borderId="0" xfId="13" applyFont="1" applyFill="1"/>
    <xf numFmtId="0" fontId="17" fillId="4" borderId="0" xfId="2" applyFont="1" applyFill="1" applyAlignment="1" applyProtection="1"/>
    <xf numFmtId="0" fontId="10" fillId="4" borderId="0" xfId="13" applyFont="1" applyFill="1" applyAlignment="1">
      <alignment horizontal="left"/>
    </xf>
    <xf numFmtId="0" fontId="9" fillId="0" borderId="0" xfId="13" applyAlignment="1">
      <alignment wrapText="1"/>
    </xf>
    <xf numFmtId="0" fontId="15" fillId="0" borderId="14" xfId="13" applyFont="1" applyBorder="1" applyAlignment="1">
      <alignment wrapText="1"/>
    </xf>
    <xf numFmtId="0" fontId="29" fillId="0" borderId="0" xfId="0" applyFont="1"/>
    <xf numFmtId="0" fontId="9" fillId="0" borderId="0" xfId="13" applyFont="1" applyFill="1"/>
    <xf numFmtId="0" fontId="28" fillId="0" borderId="14" xfId="0" applyFont="1" applyBorder="1"/>
    <xf numFmtId="0" fontId="28" fillId="0" borderId="7" xfId="0" applyFont="1" applyBorder="1"/>
    <xf numFmtId="0" fontId="10" fillId="0" borderId="4" xfId="0" applyFont="1" applyBorder="1"/>
    <xf numFmtId="0" fontId="28" fillId="0" borderId="22" xfId="0" applyFont="1" applyBorder="1"/>
    <xf numFmtId="0" fontId="28" fillId="0" borderId="11" xfId="0" applyFont="1" applyBorder="1"/>
    <xf numFmtId="0" fontId="10" fillId="0" borderId="23" xfId="13" applyFont="1" applyBorder="1"/>
    <xf numFmtId="0" fontId="9" fillId="0" borderId="38" xfId="13" applyFont="1" applyBorder="1" applyAlignment="1">
      <alignment wrapText="1"/>
    </xf>
    <xf numFmtId="0" fontId="10" fillId="0" borderId="39" xfId="13" applyFont="1" applyBorder="1" applyAlignment="1">
      <alignment wrapText="1"/>
    </xf>
    <xf numFmtId="0" fontId="10" fillId="0" borderId="40" xfId="13" applyFont="1" applyBorder="1" applyAlignment="1">
      <alignment wrapText="1"/>
    </xf>
    <xf numFmtId="0" fontId="23" fillId="0" borderId="25" xfId="11" applyFont="1" applyBorder="1" applyAlignment="1">
      <alignment horizontal="right" wrapText="1"/>
    </xf>
    <xf numFmtId="3" fontId="15" fillId="3" borderId="6" xfId="13" applyNumberFormat="1" applyFont="1" applyFill="1" applyBorder="1" applyAlignment="1">
      <alignment horizontal="right"/>
    </xf>
    <xf numFmtId="3" fontId="15" fillId="2" borderId="6" xfId="13" applyNumberFormat="1" applyFont="1" applyFill="1" applyBorder="1" applyAlignment="1">
      <alignment horizontal="right"/>
    </xf>
    <xf numFmtId="0" fontId="14" fillId="0" borderId="0" xfId="0" applyFont="1"/>
    <xf numFmtId="3" fontId="0" fillId="0" borderId="0" xfId="0" applyNumberFormat="1"/>
    <xf numFmtId="0" fontId="10" fillId="0" borderId="10" xfId="0" applyFont="1" applyBorder="1"/>
    <xf numFmtId="0" fontId="10" fillId="0" borderId="14" xfId="0" applyFont="1" applyBorder="1"/>
    <xf numFmtId="0" fontId="10" fillId="0" borderId="22" xfId="0" applyFont="1" applyBorder="1"/>
    <xf numFmtId="0" fontId="10" fillId="0" borderId="7" xfId="0" applyFont="1" applyBorder="1"/>
    <xf numFmtId="0" fontId="10" fillId="0" borderId="11" xfId="0" applyFont="1" applyBorder="1"/>
    <xf numFmtId="0" fontId="2" fillId="4" borderId="0" xfId="13" applyFont="1" applyFill="1"/>
    <xf numFmtId="0" fontId="17" fillId="4" borderId="0" xfId="2" applyFont="1" applyFill="1" applyAlignment="1" applyProtection="1">
      <alignment horizontal="left"/>
    </xf>
    <xf numFmtId="0" fontId="12" fillId="0" borderId="0" xfId="13" applyFont="1" applyAlignment="1">
      <alignment horizontal="left" vertical="top" wrapText="1"/>
    </xf>
    <xf numFmtId="3" fontId="9" fillId="0" borderId="0" xfId="13" applyNumberFormat="1" applyFont="1"/>
    <xf numFmtId="0" fontId="4" fillId="0" borderId="0" xfId="18"/>
    <xf numFmtId="3" fontId="23" fillId="0" borderId="35" xfId="11" applyNumberFormat="1" applyFont="1" applyBorder="1" applyAlignment="1">
      <alignment horizontal="right"/>
    </xf>
    <xf numFmtId="0" fontId="10" fillId="0" borderId="0" xfId="0" applyFont="1" applyBorder="1" applyAlignment="1">
      <alignment horizontal="left"/>
    </xf>
    <xf numFmtId="3" fontId="24" fillId="0" borderId="0" xfId="10" applyNumberFormat="1" applyFont="1" applyFill="1" applyBorder="1" applyAlignment="1">
      <alignment horizontal="center"/>
    </xf>
    <xf numFmtId="0" fontId="26" fillId="0" borderId="0" xfId="13" applyFont="1" applyBorder="1" applyAlignment="1">
      <alignment horizontal="right"/>
    </xf>
    <xf numFmtId="9" fontId="15" fillId="0" borderId="0" xfId="13" applyNumberFormat="1" applyFont="1" applyFill="1" applyBorder="1" applyAlignment="1">
      <alignment horizontal="right"/>
    </xf>
    <xf numFmtId="3" fontId="15" fillId="0" borderId="6" xfId="13" applyNumberFormat="1" applyFont="1" applyFill="1" applyBorder="1" applyAlignment="1">
      <alignment horizontal="right"/>
    </xf>
    <xf numFmtId="9" fontId="15" fillId="0" borderId="5" xfId="13" applyNumberFormat="1" applyFont="1" applyFill="1" applyBorder="1" applyAlignment="1">
      <alignment horizontal="right"/>
    </xf>
    <xf numFmtId="3" fontId="15" fillId="0" borderId="0" xfId="13" applyNumberFormat="1" applyFont="1" applyFill="1" applyBorder="1" applyAlignment="1">
      <alignment horizontal="right"/>
    </xf>
    <xf numFmtId="9" fontId="15" fillId="0" borderId="15" xfId="13" applyNumberFormat="1" applyFont="1" applyFill="1" applyBorder="1" applyAlignment="1">
      <alignment horizontal="right"/>
    </xf>
    <xf numFmtId="0" fontId="9" fillId="0" borderId="0" xfId="13" applyFill="1"/>
    <xf numFmtId="0" fontId="16" fillId="0" borderId="43" xfId="13" applyFont="1" applyBorder="1" applyAlignment="1">
      <alignment horizontal="right" wrapText="1"/>
    </xf>
    <xf numFmtId="3" fontId="15" fillId="0" borderId="44" xfId="13" applyNumberFormat="1" applyFont="1" applyFill="1" applyBorder="1" applyAlignment="1">
      <alignment horizontal="right"/>
    </xf>
    <xf numFmtId="9" fontId="15" fillId="0" borderId="47" xfId="13" applyNumberFormat="1" applyFont="1" applyFill="1" applyBorder="1" applyAlignment="1">
      <alignment horizontal="right"/>
    </xf>
    <xf numFmtId="3" fontId="15" fillId="0" borderId="50" xfId="13" applyNumberFormat="1" applyFont="1" applyFill="1" applyBorder="1" applyAlignment="1">
      <alignment horizontal="right"/>
    </xf>
    <xf numFmtId="0" fontId="10" fillId="0" borderId="0" xfId="13" applyFont="1" applyFill="1"/>
    <xf numFmtId="3" fontId="15" fillId="0" borderId="0" xfId="13" applyNumberFormat="1" applyFont="1" applyBorder="1" applyAlignment="1">
      <alignment horizontal="right"/>
    </xf>
    <xf numFmtId="3" fontId="9" fillId="0" borderId="0" xfId="13" applyNumberFormat="1" applyFill="1" applyBorder="1"/>
    <xf numFmtId="0" fontId="0" fillId="0" borderId="0" xfId="0" applyBorder="1"/>
    <xf numFmtId="0" fontId="0" fillId="4" borderId="0" xfId="0" applyFill="1"/>
    <xf numFmtId="0" fontId="32" fillId="0" borderId="0" xfId="13" applyFont="1"/>
    <xf numFmtId="0" fontId="33" fillId="0" borderId="0" xfId="2" applyFont="1" applyAlignment="1" applyProtection="1">
      <alignment wrapText="1"/>
    </xf>
    <xf numFmtId="0" fontId="25" fillId="0" borderId="0" xfId="0" applyFont="1" applyAlignment="1">
      <alignment wrapText="1"/>
    </xf>
    <xf numFmtId="0" fontId="32" fillId="0" borderId="0" xfId="0" applyFont="1" applyAlignment="1">
      <alignment horizontal="left" wrapText="1"/>
    </xf>
    <xf numFmtId="0" fontId="32" fillId="0" borderId="0" xfId="0" applyFont="1" applyAlignment="1">
      <alignment wrapText="1"/>
    </xf>
    <xf numFmtId="0" fontId="32" fillId="0" borderId="0" xfId="13" applyFont="1" applyAlignment="1">
      <alignment wrapText="1"/>
    </xf>
    <xf numFmtId="164" fontId="9" fillId="0" borderId="0" xfId="16" applyNumberFormat="1" applyFont="1"/>
    <xf numFmtId="0" fontId="24" fillId="0" borderId="56" xfId="11" applyFont="1" applyBorder="1" applyAlignment="1">
      <alignment horizontal="left" wrapText="1"/>
    </xf>
    <xf numFmtId="164" fontId="23" fillId="0" borderId="57" xfId="15" applyNumberFormat="1" applyFont="1" applyBorder="1" applyAlignment="1">
      <alignment horizontal="right" wrapText="1"/>
    </xf>
    <xf numFmtId="164" fontId="23" fillId="0" borderId="59" xfId="15" applyNumberFormat="1" applyFont="1" applyBorder="1" applyAlignment="1">
      <alignment horizontal="right" wrapText="1"/>
    </xf>
    <xf numFmtId="164" fontId="23" fillId="0" borderId="60" xfId="15" applyNumberFormat="1" applyFont="1" applyBorder="1" applyAlignment="1">
      <alignment horizontal="right" wrapText="1"/>
    </xf>
    <xf numFmtId="0" fontId="16" fillId="0" borderId="62" xfId="13" applyFont="1" applyBorder="1" applyAlignment="1">
      <alignment horizontal="right" wrapText="1"/>
    </xf>
    <xf numFmtId="9" fontId="15" fillId="0" borderId="13" xfId="13" applyNumberFormat="1" applyFont="1" applyFill="1" applyBorder="1" applyAlignment="1">
      <alignment horizontal="right"/>
    </xf>
    <xf numFmtId="0" fontId="0" fillId="0" borderId="0" xfId="0" applyFill="1"/>
    <xf numFmtId="3" fontId="10" fillId="0" borderId="58" xfId="0" applyNumberFormat="1" applyFont="1" applyBorder="1" applyAlignment="1">
      <alignment horizontal="center"/>
    </xf>
    <xf numFmtId="3" fontId="10" fillId="0" borderId="54" xfId="0" applyNumberFormat="1" applyFont="1" applyBorder="1" applyAlignment="1">
      <alignment horizontal="center"/>
    </xf>
    <xf numFmtId="0" fontId="10" fillId="0" borderId="20" xfId="0" applyFont="1" applyBorder="1"/>
    <xf numFmtId="0" fontId="31" fillId="0" borderId="18" xfId="0" applyFont="1" applyBorder="1"/>
    <xf numFmtId="0" fontId="30" fillId="0" borderId="18" xfId="0" applyFont="1" applyBorder="1"/>
    <xf numFmtId="3" fontId="1" fillId="0" borderId="0" xfId="0" applyNumberFormat="1" applyFont="1" applyBorder="1"/>
    <xf numFmtId="164" fontId="23" fillId="0" borderId="64" xfId="15" applyNumberFormat="1" applyFont="1" applyBorder="1" applyAlignment="1">
      <alignment horizontal="right" wrapText="1"/>
    </xf>
    <xf numFmtId="3" fontId="26" fillId="0" borderId="0" xfId="13" applyNumberFormat="1" applyFont="1" applyBorder="1" applyAlignment="1">
      <alignment horizontal="right"/>
    </xf>
    <xf numFmtId="0" fontId="9" fillId="0" borderId="0" xfId="13" applyNumberFormat="1" applyFont="1"/>
    <xf numFmtId="3" fontId="23" fillId="0" borderId="0" xfId="15" applyNumberFormat="1" applyFont="1" applyFill="1" applyBorder="1" applyAlignment="1">
      <alignment horizontal="right"/>
    </xf>
    <xf numFmtId="3" fontId="23" fillId="0" borderId="0" xfId="15" applyNumberFormat="1" applyFont="1" applyFill="1" applyBorder="1" applyAlignment="1">
      <alignment horizontal="right" wrapText="1"/>
    </xf>
    <xf numFmtId="3" fontId="23" fillId="0" borderId="0" xfId="10" applyNumberFormat="1" applyFont="1" applyFill="1" applyBorder="1" applyAlignment="1">
      <alignment horizontal="right"/>
    </xf>
    <xf numFmtId="0" fontId="1" fillId="0" borderId="0" xfId="0" applyFont="1" applyAlignment="1">
      <alignment horizontal="left"/>
    </xf>
    <xf numFmtId="3" fontId="16" fillId="0" borderId="1" xfId="13" applyNumberFormat="1" applyFont="1" applyFill="1" applyBorder="1" applyAlignment="1">
      <alignment horizontal="right"/>
    </xf>
    <xf numFmtId="3" fontId="16" fillId="0" borderId="3" xfId="13" applyNumberFormat="1" applyFont="1" applyBorder="1" applyAlignment="1">
      <alignment horizontal="right"/>
    </xf>
    <xf numFmtId="9" fontId="16" fillId="0" borderId="2" xfId="13" applyNumberFormat="1" applyFont="1" applyBorder="1" applyAlignment="1">
      <alignment horizontal="right"/>
    </xf>
    <xf numFmtId="9" fontId="16" fillId="0" borderId="49" xfId="13" applyNumberFormat="1" applyFont="1" applyFill="1" applyBorder="1" applyAlignment="1">
      <alignment horizontal="right"/>
    </xf>
    <xf numFmtId="3" fontId="16" fillId="0" borderId="45" xfId="13" applyNumberFormat="1" applyFont="1" applyFill="1" applyBorder="1" applyAlignment="1">
      <alignment horizontal="right"/>
    </xf>
    <xf numFmtId="9" fontId="16" fillId="0" borderId="48" xfId="13" applyNumberFormat="1" applyFont="1" applyFill="1" applyBorder="1" applyAlignment="1">
      <alignment horizontal="right"/>
    </xf>
    <xf numFmtId="3" fontId="16" fillId="0" borderId="48" xfId="13" applyNumberFormat="1" applyFont="1" applyFill="1" applyBorder="1" applyAlignment="1">
      <alignment horizontal="right"/>
    </xf>
    <xf numFmtId="3" fontId="12" fillId="0" borderId="0" xfId="13" applyNumberFormat="1" applyFont="1" applyAlignment="1">
      <alignment vertical="top" wrapText="1"/>
    </xf>
    <xf numFmtId="9" fontId="12" fillId="0" borderId="0" xfId="17" applyFont="1" applyAlignment="1">
      <alignment vertical="top" wrapText="1"/>
    </xf>
    <xf numFmtId="0" fontId="27" fillId="0" borderId="10" xfId="13" applyFont="1" applyBorder="1" applyAlignment="1">
      <alignment horizontal="right" wrapText="1"/>
    </xf>
    <xf numFmtId="3" fontId="9" fillId="5" borderId="0" xfId="13" applyNumberFormat="1" applyFill="1" applyBorder="1"/>
    <xf numFmtId="3" fontId="23" fillId="0" borderId="32" xfId="11" applyNumberFormat="1" applyFont="1" applyBorder="1" applyAlignment="1">
      <alignment horizontal="right" wrapText="1"/>
    </xf>
    <xf numFmtId="164" fontId="1" fillId="0" borderId="0" xfId="15" applyNumberFormat="1" applyFont="1" applyBorder="1" applyAlignment="1">
      <alignment horizontal="right"/>
    </xf>
    <xf numFmtId="0" fontId="1" fillId="0" borderId="0" xfId="13" applyFont="1"/>
    <xf numFmtId="0" fontId="1" fillId="0" borderId="0" xfId="0" applyFont="1"/>
    <xf numFmtId="3" fontId="1" fillId="0" borderId="0" xfId="0" applyNumberFormat="1" applyFont="1" applyFill="1" applyBorder="1" applyAlignment="1">
      <alignment horizontal="right"/>
    </xf>
    <xf numFmtId="0" fontId="12" fillId="0" borderId="0" xfId="13" applyFont="1" applyAlignment="1">
      <alignment horizontal="left" vertical="top" wrapText="1"/>
    </xf>
    <xf numFmtId="14" fontId="1" fillId="0" borderId="0" xfId="13" applyNumberFormat="1" applyFont="1"/>
    <xf numFmtId="3" fontId="15" fillId="0" borderId="7" xfId="13" applyNumberFormat="1" applyFont="1" applyFill="1" applyBorder="1" applyAlignment="1">
      <alignment horizontal="right"/>
    </xf>
    <xf numFmtId="3" fontId="16" fillId="0" borderId="4" xfId="13" applyNumberFormat="1" applyFont="1" applyFill="1" applyBorder="1" applyAlignment="1">
      <alignment horizontal="right"/>
    </xf>
    <xf numFmtId="9" fontId="16" fillId="0" borderId="1" xfId="13" applyNumberFormat="1" applyFont="1" applyFill="1" applyBorder="1" applyAlignment="1">
      <alignment horizontal="right"/>
    </xf>
    <xf numFmtId="3" fontId="16" fillId="0" borderId="3" xfId="13" applyNumberFormat="1" applyFont="1" applyFill="1" applyBorder="1" applyAlignment="1">
      <alignment horizontal="right"/>
    </xf>
    <xf numFmtId="9" fontId="16" fillId="0" borderId="2" xfId="13" applyNumberFormat="1" applyFont="1" applyFill="1" applyBorder="1" applyAlignment="1">
      <alignment horizontal="right"/>
    </xf>
    <xf numFmtId="14" fontId="1" fillId="0" borderId="0" xfId="13" applyNumberFormat="1" applyFont="1" applyFill="1"/>
    <xf numFmtId="1" fontId="9" fillId="0" borderId="0" xfId="13" applyNumberFormat="1"/>
    <xf numFmtId="9" fontId="15" fillId="0" borderId="11" xfId="13" applyNumberFormat="1" applyFont="1" applyFill="1" applyBorder="1" applyAlignment="1">
      <alignment horizontal="right"/>
    </xf>
    <xf numFmtId="9" fontId="16" fillId="0" borderId="10" xfId="13" applyNumberFormat="1" applyFont="1" applyFill="1" applyBorder="1" applyAlignment="1">
      <alignment horizontal="right"/>
    </xf>
    <xf numFmtId="3" fontId="15" fillId="0" borderId="13" xfId="13" applyNumberFormat="1" applyFont="1" applyFill="1" applyBorder="1" applyAlignment="1">
      <alignment horizontal="right"/>
    </xf>
    <xf numFmtId="0" fontId="16" fillId="0" borderId="66" xfId="13" applyFont="1" applyBorder="1" applyAlignment="1">
      <alignment horizontal="right" wrapText="1"/>
    </xf>
    <xf numFmtId="9" fontId="15" fillId="0" borderId="67" xfId="13" applyNumberFormat="1" applyFont="1" applyFill="1" applyBorder="1" applyAlignment="1">
      <alignment horizontal="right"/>
    </xf>
    <xf numFmtId="0" fontId="1" fillId="0" borderId="0" xfId="0" applyFont="1" applyBorder="1"/>
    <xf numFmtId="0" fontId="1" fillId="0" borderId="0" xfId="13" applyFont="1" applyBorder="1"/>
    <xf numFmtId="0" fontId="1" fillId="0" borderId="0" xfId="0" applyFont="1" applyFill="1"/>
    <xf numFmtId="0" fontId="1" fillId="0" borderId="0" xfId="0" applyFont="1" applyFill="1" applyAlignment="1">
      <alignment horizontal="left"/>
    </xf>
    <xf numFmtId="14" fontId="1" fillId="0" borderId="0" xfId="28" applyNumberFormat="1" applyFont="1" applyFill="1"/>
    <xf numFmtId="9" fontId="1" fillId="0" borderId="0" xfId="17" applyNumberFormat="1" applyFont="1" applyBorder="1"/>
    <xf numFmtId="3" fontId="10" fillId="0" borderId="64" xfId="0" applyNumberFormat="1" applyFont="1" applyFill="1" applyBorder="1" applyAlignment="1">
      <alignment horizontal="center"/>
    </xf>
    <xf numFmtId="3" fontId="10" fillId="0" borderId="53" xfId="0" applyNumberFormat="1" applyFont="1" applyFill="1" applyBorder="1" applyAlignment="1">
      <alignment horizontal="center"/>
    </xf>
    <xf numFmtId="3" fontId="10" fillId="0" borderId="53" xfId="0" applyNumberFormat="1" applyFont="1" applyBorder="1" applyAlignment="1">
      <alignment horizontal="center"/>
    </xf>
    <xf numFmtId="0" fontId="1" fillId="0" borderId="0" xfId="28" applyFont="1"/>
    <xf numFmtId="0" fontId="1" fillId="0" borderId="0" xfId="28" applyFont="1" applyFill="1"/>
    <xf numFmtId="0" fontId="1" fillId="0" borderId="0" xfId="28" applyFont="1" applyBorder="1"/>
    <xf numFmtId="0" fontId="10" fillId="0" borderId="0" xfId="28" applyFont="1" applyAlignment="1">
      <alignment horizontal="left"/>
    </xf>
    <xf numFmtId="0" fontId="17" fillId="0" borderId="0" xfId="29" applyFont="1" applyAlignment="1" applyProtection="1">
      <alignment horizontal="left"/>
    </xf>
    <xf numFmtId="14" fontId="1" fillId="0" borderId="0" xfId="28" applyNumberFormat="1"/>
    <xf numFmtId="0" fontId="17" fillId="0" borderId="0" xfId="24" applyFont="1" applyAlignment="1" applyProtection="1"/>
    <xf numFmtId="0" fontId="17" fillId="0" borderId="0" xfId="24" applyFont="1" applyAlignment="1" applyProtection="1">
      <alignment horizontal="left"/>
    </xf>
    <xf numFmtId="9" fontId="16" fillId="0" borderId="68" xfId="13" applyNumberFormat="1" applyFont="1" applyFill="1" applyBorder="1" applyAlignment="1">
      <alignment horizontal="right"/>
    </xf>
    <xf numFmtId="9" fontId="15" fillId="0" borderId="29" xfId="13" applyNumberFormat="1" applyFont="1" applyFill="1" applyBorder="1" applyAlignment="1">
      <alignment horizontal="right"/>
    </xf>
    <xf numFmtId="0" fontId="15" fillId="0" borderId="16" xfId="13" applyFont="1" applyBorder="1" applyAlignment="1">
      <alignment wrapText="1"/>
    </xf>
    <xf numFmtId="0" fontId="16" fillId="0" borderId="16" xfId="13" applyFont="1" applyBorder="1"/>
    <xf numFmtId="3" fontId="10" fillId="0" borderId="72" xfId="0" applyNumberFormat="1" applyFont="1" applyFill="1" applyBorder="1" applyAlignment="1">
      <alignment horizontal="center"/>
    </xf>
    <xf numFmtId="3" fontId="10" fillId="0" borderId="73" xfId="0" applyNumberFormat="1" applyFont="1" applyBorder="1" applyAlignment="1">
      <alignment horizontal="center"/>
    </xf>
    <xf numFmtId="3" fontId="10" fillId="0" borderId="55" xfId="0" applyNumberFormat="1" applyFont="1" applyBorder="1" applyAlignment="1">
      <alignment horizontal="center"/>
    </xf>
    <xf numFmtId="3" fontId="10" fillId="0" borderId="72" xfId="0" applyNumberFormat="1" applyFont="1" applyBorder="1" applyAlignment="1">
      <alignment horizontal="center"/>
    </xf>
    <xf numFmtId="3" fontId="10" fillId="0" borderId="64" xfId="0" applyNumberFormat="1" applyFont="1" applyBorder="1" applyAlignment="1">
      <alignment horizontal="center"/>
    </xf>
    <xf numFmtId="0" fontId="23" fillId="0" borderId="26" xfId="10" applyFont="1" applyBorder="1" applyAlignment="1">
      <alignment horizontal="left" vertical="top" wrapText="1"/>
    </xf>
    <xf numFmtId="0" fontId="10" fillId="0" borderId="28" xfId="0" applyFont="1" applyBorder="1" applyAlignment="1">
      <alignment horizontal="left"/>
    </xf>
    <xf numFmtId="0" fontId="23" fillId="0" borderId="74" xfId="10" applyFont="1" applyBorder="1" applyAlignment="1">
      <alignment horizontal="left" vertical="top" wrapText="1"/>
    </xf>
    <xf numFmtId="0" fontId="10" fillId="0" borderId="58" xfId="0" applyFont="1" applyBorder="1" applyAlignment="1">
      <alignment horizontal="left"/>
    </xf>
    <xf numFmtId="3" fontId="1" fillId="0" borderId="0" xfId="0" applyNumberFormat="1" applyFont="1"/>
    <xf numFmtId="9" fontId="36" fillId="0" borderId="18" xfId="31" applyNumberFormat="1" applyFont="1" applyBorder="1" applyAlignment="1">
      <alignment horizontal="right"/>
    </xf>
    <xf numFmtId="1" fontId="0" fillId="0" borderId="0" xfId="0" applyNumberFormat="1"/>
    <xf numFmtId="14" fontId="1" fillId="0" borderId="0" xfId="28" applyNumberFormat="1" applyFont="1"/>
    <xf numFmtId="3" fontId="23" fillId="0" borderId="35" xfId="11" applyNumberFormat="1" applyFont="1" applyBorder="1" applyAlignment="1">
      <alignment horizontal="right" wrapText="1"/>
    </xf>
    <xf numFmtId="9" fontId="0" fillId="0" borderId="0" xfId="17" applyFont="1"/>
    <xf numFmtId="9" fontId="9" fillId="0" borderId="0" xfId="17" applyFont="1"/>
    <xf numFmtId="9" fontId="9" fillId="0" borderId="0" xfId="13" applyNumberFormat="1"/>
    <xf numFmtId="9" fontId="9" fillId="0" borderId="0" xfId="13" applyNumberFormat="1" applyFont="1"/>
    <xf numFmtId="165" fontId="9" fillId="0" borderId="0" xfId="13" applyNumberFormat="1"/>
    <xf numFmtId="3" fontId="23" fillId="0" borderId="7" xfId="10" applyNumberFormat="1" applyFont="1" applyFill="1" applyBorder="1" applyAlignment="1">
      <alignment horizontal="right"/>
    </xf>
    <xf numFmtId="0" fontId="15" fillId="0" borderId="21" xfId="13" applyFont="1" applyBorder="1" applyAlignment="1">
      <alignment vertical="center" wrapText="1"/>
    </xf>
    <xf numFmtId="0" fontId="9" fillId="0" borderId="0" xfId="13" applyAlignment="1">
      <alignment vertical="center"/>
    </xf>
    <xf numFmtId="0" fontId="9" fillId="0" borderId="0" xfId="13" applyFont="1" applyAlignment="1">
      <alignment vertical="center"/>
    </xf>
    <xf numFmtId="0" fontId="12" fillId="0" borderId="0" xfId="13" applyFont="1" applyAlignment="1">
      <alignment horizontal="left" vertical="top" wrapText="1"/>
    </xf>
    <xf numFmtId="0" fontId="25" fillId="4" borderId="0" xfId="1" applyFont="1" applyFill="1" applyBorder="1" applyAlignment="1">
      <alignment wrapText="1"/>
    </xf>
    <xf numFmtId="0" fontId="32" fillId="4" borderId="0" xfId="1" applyFont="1" applyFill="1" applyBorder="1" applyAlignment="1">
      <alignment wrapText="1"/>
    </xf>
    <xf numFmtId="0" fontId="25" fillId="4" borderId="0" xfId="1" applyFont="1" applyFill="1" applyBorder="1" applyAlignment="1" applyProtection="1">
      <alignment wrapText="1"/>
    </xf>
    <xf numFmtId="0" fontId="32" fillId="4" borderId="0" xfId="1" applyFont="1" applyFill="1" applyBorder="1" applyAlignment="1" applyProtection="1">
      <alignment wrapText="1"/>
    </xf>
    <xf numFmtId="0" fontId="40" fillId="4" borderId="0" xfId="5" applyFont="1" applyFill="1" applyBorder="1" applyAlignment="1" applyProtection="1"/>
    <xf numFmtId="14" fontId="32" fillId="4" borderId="0" xfId="1" applyNumberFormat="1" applyFont="1" applyFill="1" applyBorder="1" applyAlignment="1" applyProtection="1">
      <alignment horizontal="left"/>
    </xf>
    <xf numFmtId="0" fontId="25" fillId="4" borderId="0" xfId="1" applyFont="1" applyFill="1" applyAlignment="1"/>
    <xf numFmtId="0" fontId="32" fillId="4" borderId="0" xfId="1" applyFont="1" applyFill="1" applyAlignment="1"/>
    <xf numFmtId="0" fontId="42" fillId="4" borderId="0" xfId="1" applyFont="1" applyFill="1" applyAlignment="1"/>
    <xf numFmtId="0" fontId="25" fillId="4" borderId="0" xfId="1" applyFont="1" applyFill="1" applyAlignment="1">
      <alignment horizontal="center"/>
    </xf>
    <xf numFmtId="0" fontId="43" fillId="4" borderId="0" xfId="1" applyFont="1" applyFill="1" applyAlignment="1">
      <alignment horizontal="left"/>
    </xf>
    <xf numFmtId="0" fontId="32" fillId="4" borderId="0" xfId="1" applyFont="1" applyFill="1" applyAlignment="1">
      <alignment horizontal="left"/>
    </xf>
    <xf numFmtId="9" fontId="15" fillId="0" borderId="22" xfId="13" applyNumberFormat="1" applyFont="1" applyFill="1" applyBorder="1" applyAlignment="1">
      <alignment horizontal="right"/>
    </xf>
    <xf numFmtId="9" fontId="15" fillId="0" borderId="46" xfId="13" applyNumberFormat="1" applyFont="1" applyFill="1" applyBorder="1" applyAlignment="1">
      <alignment horizontal="right"/>
    </xf>
    <xf numFmtId="0" fontId="15" fillId="0" borderId="17" xfId="13" applyFont="1" applyBorder="1"/>
    <xf numFmtId="0" fontId="15" fillId="0" borderId="7" xfId="13" applyFont="1" applyBorder="1"/>
    <xf numFmtId="9" fontId="16" fillId="0" borderId="46" xfId="17" applyFont="1" applyFill="1" applyBorder="1" applyAlignment="1">
      <alignment horizontal="right"/>
    </xf>
    <xf numFmtId="9" fontId="15" fillId="0" borderId="12" xfId="17" applyFont="1" applyFill="1" applyBorder="1" applyAlignment="1">
      <alignment horizontal="right"/>
    </xf>
    <xf numFmtId="9" fontId="15" fillId="0" borderId="15" xfId="17" applyFont="1" applyFill="1" applyBorder="1" applyAlignment="1">
      <alignment horizontal="right"/>
    </xf>
    <xf numFmtId="9" fontId="15" fillId="4" borderId="0" xfId="13" applyNumberFormat="1" applyFont="1" applyFill="1" applyBorder="1" applyAlignment="1">
      <alignment horizontal="right"/>
    </xf>
    <xf numFmtId="9" fontId="15" fillId="4" borderId="5" xfId="13" applyNumberFormat="1" applyFont="1" applyFill="1" applyBorder="1" applyAlignment="1">
      <alignment horizontal="right"/>
    </xf>
    <xf numFmtId="3" fontId="15" fillId="4" borderId="6" xfId="13" applyNumberFormat="1" applyFont="1" applyFill="1" applyBorder="1" applyAlignment="1">
      <alignment horizontal="right"/>
    </xf>
    <xf numFmtId="9" fontId="15" fillId="4" borderId="11" xfId="13" applyNumberFormat="1" applyFont="1" applyFill="1" applyBorder="1" applyAlignment="1">
      <alignment horizontal="right"/>
    </xf>
    <xf numFmtId="0" fontId="9" fillId="4" borderId="0" xfId="13" applyFont="1" applyFill="1"/>
    <xf numFmtId="3" fontId="16" fillId="4" borderId="1" xfId="13" applyNumberFormat="1" applyFont="1" applyFill="1" applyBorder="1" applyAlignment="1">
      <alignment horizontal="right"/>
    </xf>
    <xf numFmtId="9" fontId="16" fillId="4" borderId="1" xfId="13" applyNumberFormat="1" applyFont="1" applyFill="1" applyBorder="1" applyAlignment="1">
      <alignment horizontal="right"/>
    </xf>
    <xf numFmtId="9" fontId="16" fillId="4" borderId="2" xfId="13" applyNumberFormat="1" applyFont="1" applyFill="1" applyBorder="1" applyAlignment="1">
      <alignment horizontal="right"/>
    </xf>
    <xf numFmtId="9" fontId="16" fillId="4" borderId="10" xfId="13" applyNumberFormat="1" applyFont="1" applyFill="1" applyBorder="1" applyAlignment="1">
      <alignment horizontal="right"/>
    </xf>
    <xf numFmtId="3" fontId="15" fillId="4" borderId="13" xfId="13" applyNumberFormat="1" applyFont="1" applyFill="1" applyBorder="1" applyAlignment="1">
      <alignment horizontal="right"/>
    </xf>
    <xf numFmtId="9" fontId="15" fillId="4" borderId="13" xfId="13" applyNumberFormat="1" applyFont="1" applyFill="1" applyBorder="1" applyAlignment="1">
      <alignment horizontal="right"/>
    </xf>
    <xf numFmtId="9" fontId="15" fillId="4" borderId="29" xfId="13" applyNumberFormat="1" applyFont="1" applyFill="1" applyBorder="1" applyAlignment="1">
      <alignment horizontal="right"/>
    </xf>
    <xf numFmtId="3" fontId="15" fillId="4" borderId="41" xfId="13" applyNumberFormat="1" applyFont="1" applyFill="1" applyBorder="1" applyAlignment="1">
      <alignment horizontal="right"/>
    </xf>
    <xf numFmtId="9" fontId="15" fillId="4" borderId="22" xfId="13" applyNumberFormat="1" applyFont="1" applyFill="1" applyBorder="1" applyAlignment="1">
      <alignment horizontal="right"/>
    </xf>
    <xf numFmtId="3" fontId="9" fillId="4" borderId="0" xfId="13" applyNumberFormat="1" applyFill="1" applyBorder="1"/>
    <xf numFmtId="3" fontId="9" fillId="4" borderId="11" xfId="13" applyNumberFormat="1" applyFill="1" applyBorder="1"/>
    <xf numFmtId="3" fontId="10" fillId="4" borderId="1" xfId="13" applyNumberFormat="1" applyFont="1" applyFill="1" applyBorder="1"/>
    <xf numFmtId="3" fontId="10" fillId="4" borderId="10" xfId="13" applyNumberFormat="1" applyFont="1" applyFill="1" applyBorder="1"/>
    <xf numFmtId="3" fontId="9" fillId="2" borderId="76" xfId="13" applyNumberFormat="1" applyFill="1" applyBorder="1"/>
    <xf numFmtId="3" fontId="9" fillId="0" borderId="76" xfId="13" applyNumberFormat="1" applyFill="1" applyBorder="1"/>
    <xf numFmtId="3" fontId="16" fillId="0" borderId="0" xfId="13" applyNumberFormat="1" applyFont="1" applyBorder="1" applyAlignment="1">
      <alignment horizontal="right" wrapText="1"/>
    </xf>
    <xf numFmtId="3" fontId="16" fillId="0" borderId="0" xfId="13" applyNumberFormat="1" applyFont="1" applyBorder="1" applyAlignment="1">
      <alignment horizontal="right"/>
    </xf>
    <xf numFmtId="0" fontId="21" fillId="0" borderId="0" xfId="13" applyFont="1" applyBorder="1" applyAlignment="1">
      <alignment horizontal="right"/>
    </xf>
    <xf numFmtId="3" fontId="21" fillId="0" borderId="0" xfId="13" applyNumberFormat="1" applyFont="1" applyBorder="1" applyAlignment="1">
      <alignment horizontal="right"/>
    </xf>
    <xf numFmtId="164" fontId="21" fillId="0" borderId="0" xfId="16" applyNumberFormat="1" applyFont="1" applyBorder="1" applyAlignment="1">
      <alignment horizontal="right"/>
    </xf>
    <xf numFmtId="0" fontId="27" fillId="0" borderId="14" xfId="13" applyFont="1" applyBorder="1" applyAlignment="1">
      <alignment horizontal="left"/>
    </xf>
    <xf numFmtId="0" fontId="26" fillId="0" borderId="13" xfId="13" applyFont="1" applyBorder="1" applyAlignment="1">
      <alignment horizontal="right"/>
    </xf>
    <xf numFmtId="3" fontId="26" fillId="0" borderId="13" xfId="13" applyNumberFormat="1" applyFont="1" applyBorder="1" applyAlignment="1">
      <alignment horizontal="right"/>
    </xf>
    <xf numFmtId="3" fontId="26" fillId="0" borderId="1" xfId="13" applyNumberFormat="1" applyFont="1" applyBorder="1" applyAlignment="1">
      <alignment horizontal="right"/>
    </xf>
    <xf numFmtId="0" fontId="26" fillId="0" borderId="14" xfId="13" applyFont="1" applyBorder="1" applyAlignment="1">
      <alignment horizontal="right"/>
    </xf>
    <xf numFmtId="164" fontId="26" fillId="0" borderId="22" xfId="16" applyNumberFormat="1" applyFont="1" applyBorder="1" applyAlignment="1">
      <alignment horizontal="right"/>
    </xf>
    <xf numFmtId="164" fontId="26" fillId="0" borderId="11" xfId="16" applyNumberFormat="1" applyFont="1" applyBorder="1" applyAlignment="1">
      <alignment horizontal="right"/>
    </xf>
    <xf numFmtId="164" fontId="26" fillId="0" borderId="10" xfId="16" applyNumberFormat="1" applyFont="1" applyBorder="1" applyAlignment="1">
      <alignment horizontal="right"/>
    </xf>
    <xf numFmtId="0" fontId="27" fillId="0" borderId="1" xfId="13" applyFont="1" applyBorder="1" applyAlignment="1">
      <alignment horizontal="right" wrapText="1"/>
    </xf>
    <xf numFmtId="0" fontId="27" fillId="0" borderId="3" xfId="13" applyFont="1" applyBorder="1" applyAlignment="1">
      <alignment horizontal="right"/>
    </xf>
    <xf numFmtId="0" fontId="27" fillId="0" borderId="2" xfId="13" applyFont="1" applyBorder="1" applyAlignment="1">
      <alignment horizontal="right" wrapText="1"/>
    </xf>
    <xf numFmtId="0" fontId="26" fillId="0" borderId="41" xfId="13" applyFont="1" applyBorder="1" applyAlignment="1">
      <alignment horizontal="right"/>
    </xf>
    <xf numFmtId="3" fontId="26" fillId="0" borderId="29" xfId="13" applyNumberFormat="1" applyFont="1" applyBorder="1" applyAlignment="1">
      <alignment horizontal="right"/>
    </xf>
    <xf numFmtId="0" fontId="26" fillId="0" borderId="6" xfId="13" applyFont="1" applyBorder="1" applyAlignment="1">
      <alignment horizontal="right"/>
    </xf>
    <xf numFmtId="3" fontId="26" fillId="0" borderId="5" xfId="13" applyNumberFormat="1" applyFont="1" applyBorder="1" applyAlignment="1">
      <alignment horizontal="right"/>
    </xf>
    <xf numFmtId="0" fontId="26" fillId="0" borderId="3" xfId="13" applyFont="1" applyBorder="1" applyAlignment="1">
      <alignment horizontal="right"/>
    </xf>
    <xf numFmtId="3" fontId="26" fillId="0" borderId="2" xfId="13" applyNumberFormat="1" applyFont="1" applyBorder="1" applyAlignment="1">
      <alignment horizontal="right"/>
    </xf>
    <xf numFmtId="0" fontId="10" fillId="0" borderId="78" xfId="0" applyFont="1" applyBorder="1" applyAlignment="1">
      <alignment horizontal="center" wrapText="1"/>
    </xf>
    <xf numFmtId="0" fontId="10" fillId="0" borderId="79" xfId="0" applyFont="1" applyBorder="1" applyAlignment="1">
      <alignment horizontal="center" wrapText="1"/>
    </xf>
    <xf numFmtId="9" fontId="29" fillId="0" borderId="31" xfId="0" applyNumberFormat="1" applyFont="1" applyFill="1" applyBorder="1" applyAlignment="1">
      <alignment horizontal="right"/>
    </xf>
    <xf numFmtId="9" fontId="29" fillId="0" borderId="80" xfId="0" applyNumberFormat="1" applyFont="1" applyBorder="1" applyAlignment="1">
      <alignment horizontal="right"/>
    </xf>
    <xf numFmtId="9" fontId="29" fillId="0" borderId="7" xfId="0" applyNumberFormat="1" applyFont="1" applyFill="1" applyBorder="1" applyAlignment="1">
      <alignment horizontal="right"/>
    </xf>
    <xf numFmtId="9" fontId="29" fillId="0" borderId="5" xfId="0" applyNumberFormat="1" applyFont="1" applyBorder="1" applyAlignment="1">
      <alignment horizontal="right"/>
    </xf>
    <xf numFmtId="9" fontId="10" fillId="0" borderId="20" xfId="0" applyNumberFormat="1" applyFont="1" applyFill="1" applyBorder="1" applyAlignment="1">
      <alignment horizontal="right"/>
    </xf>
    <xf numFmtId="9" fontId="10" fillId="0" borderId="75" xfId="0" applyNumberFormat="1" applyFont="1" applyFill="1" applyBorder="1" applyAlignment="1">
      <alignment horizontal="right"/>
    </xf>
    <xf numFmtId="0" fontId="10" fillId="0" borderId="82" xfId="0" applyFont="1" applyBorder="1" applyAlignment="1">
      <alignment horizontal="center" wrapText="1"/>
    </xf>
    <xf numFmtId="9" fontId="29" fillId="0" borderId="83" xfId="0" applyNumberFormat="1" applyFont="1" applyFill="1" applyBorder="1" applyAlignment="1">
      <alignment horizontal="right"/>
    </xf>
    <xf numFmtId="9" fontId="29" fillId="0" borderId="6" xfId="0" applyNumberFormat="1" applyFont="1" applyFill="1" applyBorder="1" applyAlignment="1">
      <alignment horizontal="right"/>
    </xf>
    <xf numFmtId="9" fontId="10" fillId="0" borderId="84" xfId="0" applyNumberFormat="1" applyFont="1" applyFill="1" applyBorder="1" applyAlignment="1">
      <alignment horizontal="right"/>
    </xf>
    <xf numFmtId="9" fontId="29" fillId="0" borderId="80" xfId="0" applyNumberFormat="1" applyFont="1" applyFill="1" applyBorder="1" applyAlignment="1">
      <alignment horizontal="right"/>
    </xf>
    <xf numFmtId="9" fontId="29" fillId="0" borderId="5" xfId="0" applyNumberFormat="1" applyFont="1" applyFill="1" applyBorder="1" applyAlignment="1">
      <alignment horizontal="right"/>
    </xf>
    <xf numFmtId="0" fontId="10" fillId="0" borderId="85" xfId="0" applyFont="1" applyBorder="1" applyAlignment="1">
      <alignment horizontal="center" wrapText="1"/>
    </xf>
    <xf numFmtId="9" fontId="10" fillId="0" borderId="18" xfId="0" applyNumberFormat="1" applyFont="1" applyFill="1" applyBorder="1" applyAlignment="1">
      <alignment horizontal="right"/>
    </xf>
    <xf numFmtId="0" fontId="23" fillId="0" borderId="17" xfId="11" applyFont="1" applyBorder="1" applyAlignment="1">
      <alignment horizontal="left" wrapText="1"/>
    </xf>
    <xf numFmtId="0" fontId="23" fillId="0" borderId="11" xfId="7" applyFont="1" applyFill="1" applyBorder="1" applyAlignment="1">
      <alignment horizontal="left" vertical="top"/>
    </xf>
    <xf numFmtId="0" fontId="23" fillId="0" borderId="11" xfId="7" applyFont="1" applyFill="1" applyBorder="1" applyAlignment="1">
      <alignment horizontal="left" vertical="top" wrapText="1"/>
    </xf>
    <xf numFmtId="0" fontId="23" fillId="0" borderId="11" xfId="10" applyFont="1" applyFill="1" applyBorder="1" applyAlignment="1">
      <alignment horizontal="left" vertical="top" wrapText="1"/>
    </xf>
    <xf numFmtId="0" fontId="10" fillId="0" borderId="78" xfId="0" applyFont="1" applyBorder="1" applyAlignment="1">
      <alignment horizontal="right" wrapText="1"/>
    </xf>
    <xf numFmtId="0" fontId="10" fillId="0" borderId="86" xfId="0" applyFont="1" applyBorder="1" applyAlignment="1">
      <alignment horizontal="right" wrapText="1"/>
    </xf>
    <xf numFmtId="0" fontId="10" fillId="0" borderId="85" xfId="0" applyFont="1" applyBorder="1" applyAlignment="1">
      <alignment horizontal="right" wrapText="1"/>
    </xf>
    <xf numFmtId="3" fontId="29" fillId="0" borderId="31" xfId="0" applyNumberFormat="1" applyFont="1" applyFill="1" applyBorder="1" applyAlignment="1">
      <alignment horizontal="right"/>
    </xf>
    <xf numFmtId="3" fontId="29" fillId="0" borderId="27" xfId="0" applyNumberFormat="1" applyFont="1" applyBorder="1" applyAlignment="1">
      <alignment horizontal="right"/>
    </xf>
    <xf numFmtId="3" fontId="29" fillId="0" borderId="27" xfId="0" applyNumberFormat="1" applyFont="1" applyFill="1" applyBorder="1" applyAlignment="1">
      <alignment horizontal="right"/>
    </xf>
    <xf numFmtId="3" fontId="29" fillId="0" borderId="33" xfId="0" applyNumberFormat="1" applyFont="1" applyFill="1" applyBorder="1" applyAlignment="1">
      <alignment horizontal="right"/>
    </xf>
    <xf numFmtId="3" fontId="29" fillId="0" borderId="7" xfId="0" applyNumberFormat="1" applyFont="1" applyFill="1" applyBorder="1" applyAlignment="1">
      <alignment horizontal="right"/>
    </xf>
    <xf numFmtId="3" fontId="29" fillId="0" borderId="0" xfId="0" applyNumberFormat="1" applyFont="1" applyBorder="1" applyAlignment="1">
      <alignment horizontal="right"/>
    </xf>
    <xf numFmtId="3" fontId="29" fillId="0" borderId="0" xfId="0" applyNumberFormat="1" applyFont="1" applyFill="1" applyBorder="1" applyAlignment="1">
      <alignment horizontal="right"/>
    </xf>
    <xf numFmtId="3" fontId="29" fillId="0" borderId="11" xfId="0" applyNumberFormat="1" applyFont="1" applyFill="1" applyBorder="1" applyAlignment="1">
      <alignment horizontal="right"/>
    </xf>
    <xf numFmtId="3" fontId="30" fillId="0" borderId="20" xfId="0" applyNumberFormat="1" applyFont="1" applyFill="1" applyBorder="1" applyAlignment="1">
      <alignment horizontal="right"/>
    </xf>
    <xf numFmtId="3" fontId="30" fillId="0" borderId="19" xfId="0" applyNumberFormat="1" applyFont="1" applyFill="1" applyBorder="1" applyAlignment="1">
      <alignment horizontal="right"/>
    </xf>
    <xf numFmtId="3" fontId="30" fillId="0" borderId="18" xfId="0" applyNumberFormat="1" applyFont="1" applyFill="1" applyBorder="1" applyAlignment="1">
      <alignment horizontal="right"/>
    </xf>
    <xf numFmtId="0" fontId="10" fillId="0" borderId="82" xfId="0" applyFont="1" applyBorder="1" applyAlignment="1">
      <alignment horizontal="right" wrapText="1"/>
    </xf>
    <xf numFmtId="0" fontId="10" fillId="0" borderId="79" xfId="0" applyFont="1" applyBorder="1" applyAlignment="1">
      <alignment horizontal="right" wrapText="1"/>
    </xf>
    <xf numFmtId="3" fontId="29" fillId="0" borderId="83" xfId="0" applyNumberFormat="1" applyFont="1" applyFill="1" applyBorder="1" applyAlignment="1">
      <alignment horizontal="right"/>
    </xf>
    <xf numFmtId="3" fontId="29" fillId="0" borderId="80" xfId="0" applyNumberFormat="1" applyFont="1" applyBorder="1" applyAlignment="1">
      <alignment horizontal="right"/>
    </xf>
    <xf numFmtId="3" fontId="29" fillId="0" borderId="6" xfId="0" applyNumberFormat="1" applyFont="1" applyFill="1" applyBorder="1" applyAlignment="1">
      <alignment horizontal="right"/>
    </xf>
    <xf numFmtId="3" fontId="29" fillId="0" borderId="5" xfId="0" applyNumberFormat="1" applyFont="1" applyBorder="1" applyAlignment="1">
      <alignment horizontal="right"/>
    </xf>
    <xf numFmtId="3" fontId="30" fillId="0" borderId="84" xfId="0" applyNumberFormat="1" applyFont="1" applyFill="1" applyBorder="1" applyAlignment="1">
      <alignment horizontal="right"/>
    </xf>
    <xf numFmtId="3" fontId="30" fillId="0" borderId="75" xfId="0" applyNumberFormat="1" applyFont="1" applyFill="1" applyBorder="1" applyAlignment="1">
      <alignment horizontal="right"/>
    </xf>
    <xf numFmtId="3" fontId="29" fillId="0" borderId="80" xfId="0" applyNumberFormat="1" applyFont="1" applyFill="1" applyBorder="1" applyAlignment="1">
      <alignment horizontal="right"/>
    </xf>
    <xf numFmtId="3" fontId="29" fillId="0" borderId="5" xfId="0" applyNumberFormat="1" applyFont="1" applyFill="1" applyBorder="1" applyAlignment="1">
      <alignment horizontal="right"/>
    </xf>
    <xf numFmtId="0" fontId="10" fillId="0" borderId="86" xfId="0" applyFont="1" applyBorder="1" applyAlignment="1">
      <alignment horizontal="center" wrapText="1"/>
    </xf>
    <xf numFmtId="9" fontId="29" fillId="0" borderId="27" xfId="0" applyNumberFormat="1" applyFont="1" applyFill="1" applyBorder="1" applyAlignment="1">
      <alignment horizontal="right"/>
    </xf>
    <xf numFmtId="9" fontId="29" fillId="0" borderId="27" xfId="0" applyNumberFormat="1" applyFont="1" applyBorder="1" applyAlignment="1">
      <alignment horizontal="right"/>
    </xf>
    <xf numFmtId="9" fontId="37" fillId="0" borderId="27" xfId="21" applyNumberFormat="1" applyFont="1" applyFill="1" applyBorder="1" applyAlignment="1">
      <alignment horizontal="right"/>
    </xf>
    <xf numFmtId="9" fontId="37" fillId="0" borderId="0" xfId="21" applyNumberFormat="1" applyFont="1" applyFill="1" applyBorder="1" applyAlignment="1">
      <alignment horizontal="right"/>
    </xf>
    <xf numFmtId="9" fontId="29" fillId="0" borderId="0" xfId="0" applyNumberFormat="1" applyFont="1" applyFill="1" applyBorder="1" applyAlignment="1">
      <alignment horizontal="right"/>
    </xf>
    <xf numFmtId="9" fontId="29" fillId="0" borderId="0" xfId="0" applyNumberFormat="1" applyFont="1" applyBorder="1" applyAlignment="1">
      <alignment horizontal="right"/>
    </xf>
    <xf numFmtId="9" fontId="37" fillId="0" borderId="1" xfId="21" applyNumberFormat="1" applyFont="1" applyFill="1" applyBorder="1" applyAlignment="1">
      <alignment horizontal="right"/>
    </xf>
    <xf numFmtId="9" fontId="30" fillId="0" borderId="20" xfId="0" applyNumberFormat="1" applyFont="1" applyFill="1" applyBorder="1" applyAlignment="1">
      <alignment horizontal="right"/>
    </xf>
    <xf numFmtId="9" fontId="30" fillId="0" borderId="19" xfId="0" applyNumberFormat="1" applyFont="1" applyFill="1" applyBorder="1" applyAlignment="1">
      <alignment horizontal="right"/>
    </xf>
    <xf numFmtId="9" fontId="36" fillId="0" borderId="19" xfId="31" applyNumberFormat="1" applyFont="1" applyBorder="1" applyAlignment="1">
      <alignment horizontal="right"/>
    </xf>
    <xf numFmtId="9" fontId="37" fillId="0" borderId="11" xfId="21" applyNumberFormat="1" applyFont="1" applyFill="1" applyBorder="1" applyAlignment="1">
      <alignment horizontal="right"/>
    </xf>
    <xf numFmtId="9" fontId="30" fillId="0" borderId="84" xfId="0" applyNumberFormat="1" applyFont="1" applyFill="1" applyBorder="1" applyAlignment="1">
      <alignment horizontal="right"/>
    </xf>
    <xf numFmtId="9" fontId="30" fillId="0" borderId="75" xfId="0" applyNumberFormat="1" applyFont="1" applyFill="1" applyBorder="1" applyAlignment="1">
      <alignment horizontal="right"/>
    </xf>
    <xf numFmtId="9" fontId="37" fillId="0" borderId="83" xfId="21" applyNumberFormat="1" applyFont="1" applyFill="1" applyBorder="1" applyAlignment="1">
      <alignment horizontal="right"/>
    </xf>
    <xf numFmtId="9" fontId="37" fillId="0" borderId="5" xfId="21" applyNumberFormat="1" applyFont="1" applyFill="1" applyBorder="1" applyAlignment="1">
      <alignment horizontal="right"/>
    </xf>
    <xf numFmtId="9" fontId="37" fillId="0" borderId="6" xfId="21" applyNumberFormat="1" applyFont="1" applyFill="1" applyBorder="1" applyAlignment="1">
      <alignment horizontal="right"/>
    </xf>
    <xf numFmtId="9" fontId="37" fillId="0" borderId="3" xfId="21" applyNumberFormat="1" applyFont="1" applyFill="1" applyBorder="1" applyAlignment="1">
      <alignment horizontal="right"/>
    </xf>
    <xf numFmtId="9" fontId="36" fillId="0" borderId="84" xfId="31" applyNumberFormat="1" applyFont="1" applyBorder="1" applyAlignment="1">
      <alignment horizontal="right"/>
    </xf>
    <xf numFmtId="9" fontId="36" fillId="0" borderId="75" xfId="31" applyNumberFormat="1" applyFont="1" applyBorder="1" applyAlignment="1">
      <alignment horizontal="right"/>
    </xf>
    <xf numFmtId="9" fontId="2" fillId="0" borderId="31" xfId="0" applyNumberFormat="1" applyFont="1" applyFill="1" applyBorder="1" applyAlignment="1">
      <alignment horizontal="right"/>
    </xf>
    <xf numFmtId="9" fontId="2" fillId="0" borderId="27" xfId="0" applyNumberFormat="1" applyFont="1" applyBorder="1" applyAlignment="1">
      <alignment horizontal="right"/>
    </xf>
    <xf numFmtId="9" fontId="2" fillId="0" borderId="27" xfId="0" applyNumberFormat="1" applyFont="1" applyFill="1" applyBorder="1" applyAlignment="1">
      <alignment horizontal="right"/>
    </xf>
    <xf numFmtId="9" fontId="2" fillId="0" borderId="7" xfId="0" applyNumberFormat="1" applyFont="1" applyFill="1" applyBorder="1" applyAlignment="1">
      <alignment horizontal="right"/>
    </xf>
    <xf numFmtId="9" fontId="2" fillId="0" borderId="0" xfId="0" applyNumberFormat="1" applyFont="1" applyBorder="1" applyAlignment="1">
      <alignment horizontal="right"/>
    </xf>
    <xf numFmtId="9" fontId="2" fillId="0" borderId="0" xfId="0" applyNumberFormat="1" applyFont="1" applyFill="1" applyBorder="1" applyAlignment="1">
      <alignment horizontal="right"/>
    </xf>
    <xf numFmtId="9" fontId="10" fillId="0" borderId="4" xfId="0" applyNumberFormat="1" applyFont="1" applyFill="1" applyBorder="1" applyAlignment="1">
      <alignment horizontal="right"/>
    </xf>
    <xf numFmtId="9" fontId="10" fillId="0" borderId="1" xfId="0" applyNumberFormat="1" applyFont="1" applyFill="1" applyBorder="1" applyAlignment="1">
      <alignment horizontal="right"/>
    </xf>
    <xf numFmtId="9" fontId="2" fillId="0" borderId="6" xfId="0" applyNumberFormat="1" applyFont="1" applyFill="1" applyBorder="1" applyAlignment="1">
      <alignment horizontal="right"/>
    </xf>
    <xf numFmtId="9" fontId="2" fillId="0" borderId="5" xfId="0" applyNumberFormat="1" applyFont="1" applyBorder="1" applyAlignment="1">
      <alignment horizontal="right"/>
    </xf>
    <xf numFmtId="9" fontId="10" fillId="0" borderId="3" xfId="0" applyNumberFormat="1" applyFont="1" applyFill="1" applyBorder="1" applyAlignment="1">
      <alignment horizontal="right"/>
    </xf>
    <xf numFmtId="9" fontId="10" fillId="0" borderId="2" xfId="0" applyNumberFormat="1" applyFont="1" applyFill="1" applyBorder="1" applyAlignment="1">
      <alignment horizontal="right"/>
    </xf>
    <xf numFmtId="9" fontId="2" fillId="0" borderId="83" xfId="0" applyNumberFormat="1" applyFont="1" applyFill="1" applyBorder="1" applyAlignment="1">
      <alignment horizontal="right"/>
    </xf>
    <xf numFmtId="9" fontId="2" fillId="0" borderId="80" xfId="0" applyNumberFormat="1" applyFont="1" applyBorder="1" applyAlignment="1">
      <alignment horizontal="right"/>
    </xf>
    <xf numFmtId="9" fontId="2" fillId="0" borderId="33" xfId="0" applyNumberFormat="1" applyFont="1" applyBorder="1" applyAlignment="1">
      <alignment horizontal="right"/>
    </xf>
    <xf numFmtId="9" fontId="2" fillId="0" borderId="11" xfId="0" applyNumberFormat="1" applyFont="1" applyBorder="1" applyAlignment="1">
      <alignment horizontal="right"/>
    </xf>
    <xf numFmtId="9" fontId="10" fillId="0" borderId="10" xfId="0" applyNumberFormat="1" applyFont="1" applyFill="1" applyBorder="1" applyAlignment="1">
      <alignment horizontal="right"/>
    </xf>
    <xf numFmtId="0" fontId="12" fillId="0" borderId="0" xfId="13" applyFont="1" applyAlignment="1">
      <alignment vertical="top"/>
    </xf>
    <xf numFmtId="0" fontId="1" fillId="4" borderId="0" xfId="0" applyFont="1" applyFill="1"/>
    <xf numFmtId="3" fontId="1" fillId="4" borderId="0" xfId="0" applyNumberFormat="1" applyFont="1" applyFill="1"/>
    <xf numFmtId="0" fontId="10" fillId="0" borderId="0" xfId="0" applyFont="1"/>
    <xf numFmtId="9" fontId="1" fillId="0" borderId="0" xfId="17" applyFont="1" applyFill="1"/>
    <xf numFmtId="9" fontId="1" fillId="0" borderId="0" xfId="17" applyFont="1"/>
    <xf numFmtId="0" fontId="38" fillId="4" borderId="0" xfId="1" applyFont="1" applyFill="1" applyBorder="1" applyAlignment="1">
      <alignment horizontal="left" wrapText="1"/>
    </xf>
    <xf numFmtId="0" fontId="39" fillId="4" borderId="0" xfId="1" applyFont="1" applyFill="1" applyBorder="1" applyAlignment="1">
      <alignment wrapText="1"/>
    </xf>
    <xf numFmtId="0" fontId="32" fillId="4" borderId="0" xfId="1" applyFont="1" applyFill="1" applyBorder="1" applyAlignment="1" applyProtection="1"/>
    <xf numFmtId="0" fontId="38" fillId="4" borderId="0" xfId="1" applyFont="1" applyFill="1" applyBorder="1" applyAlignment="1">
      <alignment wrapText="1"/>
    </xf>
    <xf numFmtId="0" fontId="39" fillId="4" borderId="0" xfId="1" applyFont="1" applyFill="1" applyBorder="1" applyAlignment="1" applyProtection="1">
      <alignment wrapText="1"/>
    </xf>
    <xf numFmtId="0" fontId="25" fillId="4" borderId="0" xfId="1" applyFont="1" applyFill="1" applyBorder="1" applyAlignment="1" applyProtection="1"/>
    <xf numFmtId="0" fontId="1" fillId="4" borderId="0" xfId="0" applyFont="1" applyFill="1" applyBorder="1" applyAlignment="1" applyProtection="1">
      <alignment wrapText="1"/>
    </xf>
    <xf numFmtId="0" fontId="17" fillId="4" borderId="0" xfId="29" applyFont="1" applyFill="1" applyBorder="1" applyAlignment="1" applyProtection="1">
      <alignment wrapText="1"/>
    </xf>
    <xf numFmtId="0" fontId="6" fillId="4" borderId="0" xfId="13" applyFont="1" applyFill="1"/>
    <xf numFmtId="0" fontId="22" fillId="4" borderId="0" xfId="13" applyFont="1" applyFill="1" applyBorder="1" applyAlignment="1">
      <alignment horizontal="right" wrapText="1"/>
    </xf>
    <xf numFmtId="0" fontId="16" fillId="4" borderId="0" xfId="13" applyFont="1" applyFill="1" applyBorder="1" applyAlignment="1">
      <alignment horizontal="right" wrapText="1"/>
    </xf>
    <xf numFmtId="0" fontId="14" fillId="4" borderId="0" xfId="13" applyFont="1" applyFill="1"/>
    <xf numFmtId="164" fontId="21" fillId="4" borderId="0" xfId="16" applyNumberFormat="1" applyFont="1" applyFill="1" applyBorder="1" applyAlignment="1">
      <alignment horizontal="right"/>
    </xf>
    <xf numFmtId="164" fontId="22" fillId="4" borderId="0" xfId="16" applyNumberFormat="1" applyFont="1" applyFill="1" applyBorder="1" applyAlignment="1">
      <alignment horizontal="right"/>
    </xf>
    <xf numFmtId="164" fontId="22" fillId="4" borderId="1" xfId="16" applyNumberFormat="1" applyFont="1" applyFill="1" applyBorder="1" applyAlignment="1">
      <alignment horizontal="right"/>
    </xf>
    <xf numFmtId="164" fontId="22" fillId="4" borderId="10" xfId="16" applyNumberFormat="1" applyFont="1" applyFill="1" applyBorder="1" applyAlignment="1">
      <alignment horizontal="right"/>
    </xf>
    <xf numFmtId="14" fontId="1" fillId="4" borderId="0" xfId="13" applyNumberFormat="1" applyFont="1" applyFill="1"/>
    <xf numFmtId="0" fontId="16" fillId="4" borderId="11" xfId="13" applyFont="1" applyFill="1" applyBorder="1" applyAlignment="1">
      <alignment horizontal="right" wrapText="1"/>
    </xf>
    <xf numFmtId="164" fontId="21" fillId="4" borderId="11" xfId="16" applyNumberFormat="1" applyFont="1" applyFill="1" applyBorder="1" applyAlignment="1">
      <alignment horizontal="right"/>
    </xf>
    <xf numFmtId="0" fontId="10" fillId="4" borderId="14" xfId="13" applyFont="1" applyFill="1" applyBorder="1"/>
    <xf numFmtId="0" fontId="16" fillId="4" borderId="7" xfId="13" applyFont="1" applyFill="1" applyBorder="1" applyAlignment="1">
      <alignment wrapText="1"/>
    </xf>
    <xf numFmtId="0" fontId="15" fillId="4" borderId="7" xfId="13" applyFont="1" applyFill="1" applyBorder="1"/>
    <xf numFmtId="0" fontId="16" fillId="4" borderId="4" xfId="13" applyFont="1" applyFill="1" applyBorder="1"/>
    <xf numFmtId="0" fontId="22" fillId="4" borderId="6" xfId="13" applyFont="1" applyFill="1" applyBorder="1" applyAlignment="1">
      <alignment horizontal="right" wrapText="1"/>
    </xf>
    <xf numFmtId="0" fontId="16" fillId="4" borderId="5" xfId="13" applyFont="1" applyFill="1" applyBorder="1" applyAlignment="1">
      <alignment horizontal="right" wrapText="1"/>
    </xf>
    <xf numFmtId="164" fontId="21" fillId="4" borderId="6" xfId="16" applyNumberFormat="1" applyFont="1" applyFill="1" applyBorder="1" applyAlignment="1">
      <alignment horizontal="right"/>
    </xf>
    <xf numFmtId="164" fontId="22" fillId="4" borderId="5" xfId="16" applyNumberFormat="1" applyFont="1" applyFill="1" applyBorder="1" applyAlignment="1">
      <alignment horizontal="right"/>
    </xf>
    <xf numFmtId="164" fontId="22" fillId="4" borderId="3" xfId="16" applyNumberFormat="1" applyFont="1" applyFill="1" applyBorder="1" applyAlignment="1">
      <alignment horizontal="right"/>
    </xf>
    <xf numFmtId="164" fontId="22" fillId="4" borderId="2" xfId="16" applyNumberFormat="1" applyFont="1" applyFill="1" applyBorder="1" applyAlignment="1">
      <alignment horizontal="right"/>
    </xf>
    <xf numFmtId="3" fontId="15" fillId="0" borderId="7" xfId="13" applyNumberFormat="1" applyFont="1" applyBorder="1" applyAlignment="1">
      <alignment horizontal="right"/>
    </xf>
    <xf numFmtId="3" fontId="16" fillId="0" borderId="4" xfId="13" applyNumberFormat="1" applyFont="1" applyBorder="1" applyAlignment="1">
      <alignment horizontal="right"/>
    </xf>
    <xf numFmtId="3" fontId="15" fillId="4" borderId="14" xfId="13" applyNumberFormat="1" applyFont="1" applyFill="1" applyBorder="1" applyAlignment="1">
      <alignment horizontal="right"/>
    </xf>
    <xf numFmtId="3" fontId="15" fillId="4" borderId="7" xfId="13" applyNumberFormat="1" applyFont="1" applyFill="1" applyBorder="1" applyAlignment="1">
      <alignment horizontal="right"/>
    </xf>
    <xf numFmtId="3" fontId="16" fillId="4" borderId="4" xfId="13" applyNumberFormat="1" applyFont="1" applyFill="1" applyBorder="1" applyAlignment="1">
      <alignment horizontal="right"/>
    </xf>
    <xf numFmtId="0" fontId="9" fillId="0" borderId="0" xfId="13" applyBorder="1"/>
    <xf numFmtId="0" fontId="9" fillId="0" borderId="14" xfId="13" applyBorder="1"/>
    <xf numFmtId="3" fontId="22" fillId="0" borderId="1" xfId="13" applyNumberFormat="1" applyFont="1" applyBorder="1" applyAlignment="1">
      <alignment horizontal="right"/>
    </xf>
    <xf numFmtId="3" fontId="16" fillId="0" borderId="1" xfId="13" applyNumberFormat="1" applyFont="1" applyBorder="1" applyAlignment="1">
      <alignment horizontal="right" wrapText="1"/>
    </xf>
    <xf numFmtId="3" fontId="16" fillId="0" borderId="10" xfId="13" applyNumberFormat="1" applyFont="1" applyBorder="1" applyAlignment="1">
      <alignment horizontal="right"/>
    </xf>
    <xf numFmtId="0" fontId="46" fillId="0" borderId="0" xfId="13" applyFont="1" applyBorder="1" applyAlignment="1">
      <alignment horizontal="right" wrapText="1"/>
    </xf>
    <xf numFmtId="0" fontId="45" fillId="0" borderId="0" xfId="13" applyFont="1" applyBorder="1" applyAlignment="1">
      <alignment horizontal="right" wrapText="1"/>
    </xf>
    <xf numFmtId="0" fontId="45" fillId="0" borderId="11" xfId="13" applyFont="1" applyBorder="1" applyAlignment="1">
      <alignment horizontal="right" wrapText="1"/>
    </xf>
    <xf numFmtId="0" fontId="46" fillId="0" borderId="6" xfId="13" applyFont="1" applyBorder="1" applyAlignment="1">
      <alignment horizontal="right" wrapText="1"/>
    </xf>
    <xf numFmtId="0" fontId="45" fillId="0" borderId="5" xfId="13" applyFont="1" applyBorder="1" applyAlignment="1">
      <alignment horizontal="right" wrapText="1"/>
    </xf>
    <xf numFmtId="0" fontId="21" fillId="0" borderId="6" xfId="13" applyFont="1" applyBorder="1" applyAlignment="1">
      <alignment horizontal="right"/>
    </xf>
    <xf numFmtId="3" fontId="16" fillId="0" borderId="5" xfId="13" applyNumberFormat="1" applyFont="1" applyBorder="1" applyAlignment="1">
      <alignment horizontal="right"/>
    </xf>
    <xf numFmtId="3" fontId="21" fillId="0" borderId="6" xfId="13" applyNumberFormat="1" applyFont="1" applyBorder="1" applyAlignment="1">
      <alignment horizontal="right"/>
    </xf>
    <xf numFmtId="3" fontId="22" fillId="0" borderId="3" xfId="13" applyNumberFormat="1" applyFont="1" applyBorder="1" applyAlignment="1">
      <alignment horizontal="right"/>
    </xf>
    <xf numFmtId="3" fontId="16" fillId="0" borderId="2" xfId="13" applyNumberFormat="1" applyFont="1" applyBorder="1" applyAlignment="1">
      <alignment horizontal="right"/>
    </xf>
    <xf numFmtId="0" fontId="45" fillId="0" borderId="7" xfId="13" applyFont="1" applyBorder="1" applyAlignment="1">
      <alignment wrapText="1"/>
    </xf>
    <xf numFmtId="0" fontId="10" fillId="0" borderId="4" xfId="13" applyFont="1" applyBorder="1"/>
    <xf numFmtId="0" fontId="10" fillId="0" borderId="1" xfId="13" applyFont="1" applyBorder="1" applyAlignment="1">
      <alignment horizontal="right" wrapText="1"/>
    </xf>
    <xf numFmtId="0" fontId="10" fillId="0" borderId="10" xfId="13" applyFont="1" applyBorder="1" applyAlignment="1">
      <alignment horizontal="right" wrapText="1"/>
    </xf>
    <xf numFmtId="0" fontId="10" fillId="0" borderId="3" xfId="13" applyFont="1" applyBorder="1" applyAlignment="1">
      <alignment horizontal="right" wrapText="1"/>
    </xf>
    <xf numFmtId="0" fontId="10" fillId="0" borderId="2" xfId="13" applyFont="1" applyBorder="1" applyAlignment="1">
      <alignment horizontal="right" wrapText="1"/>
    </xf>
    <xf numFmtId="3" fontId="9" fillId="2" borderId="6" xfId="13" applyNumberFormat="1" applyFill="1" applyBorder="1"/>
    <xf numFmtId="3" fontId="9" fillId="0" borderId="5" xfId="13" applyNumberFormat="1" applyFill="1" applyBorder="1"/>
    <xf numFmtId="3" fontId="9" fillId="0" borderId="6" xfId="13" applyNumberFormat="1" applyFill="1" applyBorder="1"/>
    <xf numFmtId="3" fontId="9" fillId="3" borderId="6" xfId="13" applyNumberFormat="1" applyFill="1" applyBorder="1"/>
    <xf numFmtId="3" fontId="9" fillId="5" borderId="6" xfId="13" applyNumberFormat="1" applyFill="1" applyBorder="1"/>
    <xf numFmtId="3" fontId="9" fillId="2" borderId="87" xfId="13" applyNumberFormat="1" applyFill="1" applyBorder="1"/>
    <xf numFmtId="3" fontId="9" fillId="0" borderId="88" xfId="13" applyNumberFormat="1" applyFill="1" applyBorder="1"/>
    <xf numFmtId="0" fontId="10" fillId="0" borderId="14" xfId="13" applyFont="1" applyFill="1" applyBorder="1"/>
    <xf numFmtId="3" fontId="10" fillId="0" borderId="3" xfId="13" applyNumberFormat="1" applyFont="1" applyBorder="1"/>
    <xf numFmtId="3" fontId="10" fillId="0" borderId="1" xfId="13" applyNumberFormat="1" applyFont="1" applyBorder="1"/>
    <xf numFmtId="3" fontId="10" fillId="0" borderId="2" xfId="13" applyNumberFormat="1" applyFont="1" applyFill="1" applyBorder="1"/>
    <xf numFmtId="3" fontId="10" fillId="0" borderId="1" xfId="13" applyNumberFormat="1" applyFont="1" applyFill="1" applyBorder="1"/>
    <xf numFmtId="3" fontId="10" fillId="0" borderId="3" xfId="13" applyNumberFormat="1" applyFont="1" applyFill="1" applyBorder="1"/>
    <xf numFmtId="0" fontId="9" fillId="4" borderId="0" xfId="13" applyFont="1" applyFill="1" applyAlignment="1">
      <alignment vertical="center" wrapText="1"/>
    </xf>
    <xf numFmtId="0" fontId="16" fillId="4" borderId="4" xfId="13" applyFont="1" applyFill="1" applyBorder="1" applyAlignment="1">
      <alignment horizontal="right" wrapText="1"/>
    </xf>
    <xf numFmtId="0" fontId="16" fillId="4" borderId="1" xfId="13" applyFont="1" applyFill="1" applyBorder="1" applyAlignment="1">
      <alignment horizontal="right" wrapText="1"/>
    </xf>
    <xf numFmtId="0" fontId="16" fillId="4" borderId="10" xfId="13" applyFont="1" applyFill="1" applyBorder="1" applyAlignment="1">
      <alignment horizontal="right" wrapText="1"/>
    </xf>
    <xf numFmtId="1" fontId="0" fillId="0" borderId="0" xfId="0" applyNumberFormat="1" applyBorder="1"/>
    <xf numFmtId="1" fontId="0" fillId="0" borderId="0" xfId="0" applyNumberFormat="1" applyFill="1" applyBorder="1"/>
    <xf numFmtId="3" fontId="23" fillId="0" borderId="14" xfId="15" applyNumberFormat="1" applyFont="1" applyFill="1" applyBorder="1" applyAlignment="1">
      <alignment horizontal="right" wrapText="1"/>
    </xf>
    <xf numFmtId="3" fontId="23" fillId="0" borderId="7" xfId="15" applyNumberFormat="1" applyFont="1" applyFill="1" applyBorder="1" applyAlignment="1">
      <alignment horizontal="right" wrapText="1"/>
    </xf>
    <xf numFmtId="3" fontId="23" fillId="0" borderId="1" xfId="15" applyNumberFormat="1" applyFont="1" applyFill="1" applyBorder="1" applyAlignment="1">
      <alignment horizontal="right"/>
    </xf>
    <xf numFmtId="3" fontId="23" fillId="0" borderId="11" xfId="15" applyNumberFormat="1" applyFont="1" applyFill="1" applyBorder="1" applyAlignment="1">
      <alignment horizontal="right"/>
    </xf>
    <xf numFmtId="3" fontId="23" fillId="0" borderId="10" xfId="15" applyNumberFormat="1" applyFont="1" applyFill="1" applyBorder="1" applyAlignment="1">
      <alignment horizontal="right"/>
    </xf>
    <xf numFmtId="3" fontId="23" fillId="0" borderId="22" xfId="15" applyNumberFormat="1" applyFont="1" applyFill="1" applyBorder="1" applyAlignment="1">
      <alignment horizontal="right"/>
    </xf>
    <xf numFmtId="3" fontId="23" fillId="0" borderId="11" xfId="15" applyNumberFormat="1" applyFont="1" applyFill="1" applyBorder="1" applyAlignment="1">
      <alignment horizontal="right" wrapText="1"/>
    </xf>
    <xf numFmtId="0" fontId="23" fillId="0" borderId="10" xfId="7" applyFont="1" applyFill="1" applyBorder="1" applyAlignment="1">
      <alignment horizontal="left" vertical="top" wrapText="1"/>
    </xf>
    <xf numFmtId="3" fontId="23" fillId="0" borderId="1" xfId="15" applyNumberFormat="1" applyFont="1" applyFill="1" applyBorder="1" applyAlignment="1">
      <alignment horizontal="right" wrapText="1"/>
    </xf>
    <xf numFmtId="0" fontId="10" fillId="0" borderId="0" xfId="13" applyFont="1" applyBorder="1"/>
    <xf numFmtId="0" fontId="25" fillId="0" borderId="20" xfId="7" applyFont="1" applyFill="1" applyBorder="1" applyAlignment="1">
      <alignment horizontal="left" vertical="center"/>
    </xf>
    <xf numFmtId="0" fontId="25" fillId="0" borderId="18" xfId="7" applyFont="1" applyFill="1" applyBorder="1" applyAlignment="1">
      <alignment horizontal="left" vertical="center"/>
    </xf>
    <xf numFmtId="0" fontId="24" fillId="0" borderId="19" xfId="15" applyNumberFormat="1" applyFont="1" applyFill="1" applyBorder="1" applyAlignment="1">
      <alignment horizontal="right" vertical="center" wrapText="1"/>
    </xf>
    <xf numFmtId="0" fontId="24" fillId="0" borderId="18" xfId="15" applyNumberFormat="1" applyFont="1" applyFill="1" applyBorder="1" applyAlignment="1">
      <alignment horizontal="right" vertical="center" wrapText="1"/>
    </xf>
    <xf numFmtId="0" fontId="23" fillId="0" borderId="7" xfId="7" applyFont="1" applyFill="1" applyBorder="1" applyAlignment="1">
      <alignment vertical="top" wrapText="1"/>
    </xf>
    <xf numFmtId="0" fontId="32" fillId="0" borderId="4" xfId="7" applyFont="1" applyFill="1" applyBorder="1" applyAlignment="1">
      <alignment vertical="center"/>
    </xf>
    <xf numFmtId="0" fontId="32" fillId="0" borderId="7" xfId="7" applyFont="1" applyFill="1" applyBorder="1" applyAlignment="1">
      <alignment vertical="center"/>
    </xf>
    <xf numFmtId="0" fontId="1" fillId="0" borderId="7" xfId="0" applyFont="1" applyFill="1" applyBorder="1"/>
    <xf numFmtId="3" fontId="23" fillId="0" borderId="14" xfId="15" applyNumberFormat="1" applyFont="1" applyFill="1" applyBorder="1" applyAlignment="1">
      <alignment horizontal="right"/>
    </xf>
    <xf numFmtId="3" fontId="23" fillId="0" borderId="13" xfId="15" applyNumberFormat="1" applyFont="1" applyFill="1" applyBorder="1" applyAlignment="1">
      <alignment horizontal="right"/>
    </xf>
    <xf numFmtId="3" fontId="23" fillId="0" borderId="7" xfId="15" applyNumberFormat="1" applyFont="1" applyFill="1" applyBorder="1" applyAlignment="1">
      <alignment horizontal="right"/>
    </xf>
    <xf numFmtId="3" fontId="1" fillId="0" borderId="7" xfId="0" applyNumberFormat="1" applyFont="1" applyFill="1" applyBorder="1" applyAlignment="1">
      <alignment horizontal="right"/>
    </xf>
    <xf numFmtId="3" fontId="23" fillId="0" borderId="4" xfId="15" applyNumberFormat="1" applyFont="1" applyFill="1" applyBorder="1" applyAlignment="1">
      <alignment horizontal="right" wrapText="1"/>
    </xf>
    <xf numFmtId="3" fontId="23" fillId="0" borderId="4" xfId="15" applyNumberFormat="1" applyFont="1" applyFill="1" applyBorder="1" applyAlignment="1">
      <alignment horizontal="right"/>
    </xf>
    <xf numFmtId="0" fontId="23" fillId="0" borderId="14" xfId="7" applyFont="1" applyFill="1" applyBorder="1" applyAlignment="1">
      <alignment vertical="top" wrapText="1"/>
    </xf>
    <xf numFmtId="0" fontId="23" fillId="0" borderId="22" xfId="7" applyFont="1" applyFill="1" applyBorder="1" applyAlignment="1">
      <alignment horizontal="left" vertical="top"/>
    </xf>
    <xf numFmtId="0" fontId="23" fillId="0" borderId="4" xfId="7" applyFont="1" applyFill="1" applyBorder="1" applyAlignment="1">
      <alignment vertical="top" wrapText="1"/>
    </xf>
    <xf numFmtId="0" fontId="23" fillId="0" borderId="22" xfId="7" applyFont="1" applyFill="1" applyBorder="1" applyAlignment="1">
      <alignment horizontal="left" vertical="top" wrapText="1"/>
    </xf>
    <xf numFmtId="3" fontId="23" fillId="0" borderId="13" xfId="15" applyNumberFormat="1" applyFont="1" applyFill="1" applyBorder="1" applyAlignment="1">
      <alignment horizontal="right" wrapText="1"/>
    </xf>
    <xf numFmtId="3" fontId="1" fillId="0" borderId="1" xfId="0" applyNumberFormat="1" applyFont="1" applyFill="1" applyBorder="1" applyAlignment="1">
      <alignment horizontal="right"/>
    </xf>
    <xf numFmtId="0" fontId="1" fillId="0" borderId="4" xfId="0" applyFont="1" applyFill="1" applyBorder="1"/>
    <xf numFmtId="0" fontId="23" fillId="0" borderId="10" xfId="7" applyFont="1" applyFill="1" applyBorder="1" applyAlignment="1">
      <alignment horizontal="left" vertical="top"/>
    </xf>
    <xf numFmtId="3" fontId="23" fillId="0" borderId="10" xfId="15" applyNumberFormat="1" applyFont="1" applyFill="1" applyBorder="1" applyAlignment="1">
      <alignment horizontal="right" wrapText="1"/>
    </xf>
    <xf numFmtId="0" fontId="1" fillId="0" borderId="0" xfId="0" applyFont="1" applyAlignment="1">
      <alignment horizontal="justify" vertical="center"/>
    </xf>
    <xf numFmtId="0" fontId="17" fillId="0" borderId="0" xfId="2" applyFont="1" applyAlignment="1" applyProtection="1">
      <alignment horizontal="justify" vertical="center"/>
    </xf>
    <xf numFmtId="0" fontId="17" fillId="0" borderId="0" xfId="2" applyFont="1" applyAlignment="1" applyProtection="1">
      <alignment horizontal="left" wrapText="1"/>
    </xf>
    <xf numFmtId="3" fontId="15" fillId="2" borderId="0" xfId="13" applyNumberFormat="1" applyFont="1" applyFill="1" applyBorder="1" applyAlignment="1">
      <alignment horizontal="right"/>
    </xf>
    <xf numFmtId="3" fontId="15" fillId="2" borderId="7" xfId="13" applyNumberFormat="1" applyFont="1" applyFill="1" applyBorder="1" applyAlignment="1">
      <alignment horizontal="right"/>
    </xf>
    <xf numFmtId="3" fontId="15" fillId="3" borderId="41" xfId="13" applyNumberFormat="1" applyFont="1" applyFill="1" applyBorder="1" applyAlignment="1">
      <alignment horizontal="right"/>
    </xf>
    <xf numFmtId="164" fontId="1" fillId="0" borderId="0" xfId="16" applyNumberFormat="1" applyFont="1" applyBorder="1" applyAlignment="1">
      <alignment horizontal="right"/>
    </xf>
    <xf numFmtId="164" fontId="23" fillId="0" borderId="7" xfId="16" applyNumberFormat="1" applyFont="1" applyFill="1" applyBorder="1" applyAlignment="1">
      <alignment horizontal="right"/>
    </xf>
    <xf numFmtId="164" fontId="23" fillId="0" borderId="0" xfId="16" applyNumberFormat="1" applyFont="1" applyFill="1" applyBorder="1" applyAlignment="1">
      <alignment horizontal="right"/>
    </xf>
    <xf numFmtId="164" fontId="23" fillId="0" borderId="11" xfId="16" applyNumberFormat="1" applyFont="1" applyFill="1" applyBorder="1" applyAlignment="1">
      <alignment horizontal="right"/>
    </xf>
    <xf numFmtId="164" fontId="1" fillId="0" borderId="26" xfId="16" applyNumberFormat="1" applyFont="1" applyBorder="1" applyAlignment="1">
      <alignment horizontal="right"/>
    </xf>
    <xf numFmtId="164" fontId="23" fillId="0" borderId="0" xfId="16" applyNumberFormat="1" applyFont="1" applyBorder="1" applyAlignment="1">
      <alignment horizontal="right"/>
    </xf>
    <xf numFmtId="164" fontId="23" fillId="0" borderId="7" xfId="16" applyNumberFormat="1" applyFont="1" applyBorder="1" applyAlignment="1">
      <alignment horizontal="right"/>
    </xf>
    <xf numFmtId="164" fontId="23" fillId="0" borderId="11" xfId="16" applyNumberFormat="1" applyFont="1" applyBorder="1" applyAlignment="1">
      <alignment horizontal="right"/>
    </xf>
    <xf numFmtId="164" fontId="1" fillId="0" borderId="7" xfId="16" applyNumberFormat="1" applyFont="1" applyBorder="1" applyAlignment="1">
      <alignment horizontal="right"/>
    </xf>
    <xf numFmtId="164" fontId="1" fillId="0" borderId="11" xfId="16" applyNumberFormat="1" applyFont="1" applyBorder="1" applyAlignment="1">
      <alignment horizontal="right"/>
    </xf>
    <xf numFmtId="164" fontId="24" fillId="0" borderId="31" xfId="16" applyNumberFormat="1" applyFont="1" applyFill="1" applyBorder="1" applyAlignment="1">
      <alignment horizontal="right"/>
    </xf>
    <xf numFmtId="164" fontId="24" fillId="0" borderId="27" xfId="16" applyNumberFormat="1" applyFont="1" applyFill="1" applyBorder="1" applyAlignment="1">
      <alignment horizontal="right"/>
    </xf>
    <xf numFmtId="164" fontId="24" fillId="0" borderId="33" xfId="16" applyNumberFormat="1" applyFont="1" applyFill="1" applyBorder="1" applyAlignment="1">
      <alignment horizontal="right"/>
    </xf>
    <xf numFmtId="164" fontId="10" fillId="0" borderId="28" xfId="16" applyNumberFormat="1" applyFont="1" applyBorder="1" applyAlignment="1">
      <alignment horizontal="right"/>
    </xf>
    <xf numFmtId="164" fontId="10" fillId="0" borderId="27" xfId="16" applyNumberFormat="1" applyFont="1" applyBorder="1" applyAlignment="1">
      <alignment horizontal="right"/>
    </xf>
    <xf numFmtId="164" fontId="10" fillId="0" borderId="31" xfId="16" applyNumberFormat="1" applyFont="1" applyBorder="1" applyAlignment="1">
      <alignment horizontal="right"/>
    </xf>
    <xf numFmtId="164" fontId="10" fillId="0" borderId="33" xfId="16" applyNumberFormat="1" applyFont="1" applyBorder="1" applyAlignment="1">
      <alignment horizontal="right"/>
    </xf>
    <xf numFmtId="164" fontId="23" fillId="0" borderId="14" xfId="16" applyNumberFormat="1" applyFont="1" applyFill="1" applyBorder="1" applyAlignment="1">
      <alignment horizontal="right"/>
    </xf>
    <xf numFmtId="164" fontId="23" fillId="0" borderId="13" xfId="16" applyNumberFormat="1" applyFont="1" applyFill="1" applyBorder="1" applyAlignment="1">
      <alignment horizontal="right"/>
    </xf>
    <xf numFmtId="164" fontId="23" fillId="0" borderId="22" xfId="16" applyNumberFormat="1" applyFont="1" applyFill="1" applyBorder="1" applyAlignment="1">
      <alignment horizontal="right"/>
    </xf>
    <xf numFmtId="164" fontId="1" fillId="0" borderId="74" xfId="16" applyNumberFormat="1" applyFont="1" applyBorder="1" applyAlignment="1">
      <alignment horizontal="right"/>
    </xf>
    <xf numFmtId="164" fontId="23" fillId="0" borderId="13" xfId="16" applyNumberFormat="1" applyFont="1" applyBorder="1" applyAlignment="1">
      <alignment horizontal="right"/>
    </xf>
    <xf numFmtId="164" fontId="1" fillId="0" borderId="13" xfId="16" applyNumberFormat="1" applyFont="1" applyBorder="1" applyAlignment="1">
      <alignment horizontal="right"/>
    </xf>
    <xf numFmtId="164" fontId="23" fillId="0" borderId="14" xfId="16" applyNumberFormat="1" applyFont="1" applyBorder="1" applyAlignment="1">
      <alignment horizontal="right"/>
    </xf>
    <xf numFmtId="164" fontId="23" fillId="0" borderId="22" xfId="16" applyNumberFormat="1" applyFont="1" applyBorder="1" applyAlignment="1">
      <alignment horizontal="right"/>
    </xf>
    <xf numFmtId="164" fontId="1" fillId="0" borderId="14" xfId="16" applyNumberFormat="1" applyFont="1" applyBorder="1" applyAlignment="1">
      <alignment horizontal="right"/>
    </xf>
    <xf numFmtId="164" fontId="1" fillId="0" borderId="22" xfId="16" applyNumberFormat="1" applyFont="1" applyBorder="1" applyAlignment="1">
      <alignment horizontal="right"/>
    </xf>
    <xf numFmtId="164" fontId="24" fillId="0" borderId="73" xfId="16" applyNumberFormat="1" applyFont="1" applyFill="1" applyBorder="1" applyAlignment="1">
      <alignment horizontal="right"/>
    </xf>
    <xf numFmtId="164" fontId="24" fillId="0" borderId="54" xfId="16" applyNumberFormat="1" applyFont="1" applyFill="1" applyBorder="1" applyAlignment="1">
      <alignment horizontal="right"/>
    </xf>
    <xf numFmtId="164" fontId="24" fillId="0" borderId="55" xfId="16" applyNumberFormat="1" applyFont="1" applyFill="1" applyBorder="1" applyAlignment="1">
      <alignment horizontal="right"/>
    </xf>
    <xf numFmtId="164" fontId="10" fillId="0" borderId="58" xfId="16" applyNumberFormat="1" applyFont="1" applyBorder="1" applyAlignment="1">
      <alignment horizontal="right"/>
    </xf>
    <xf numFmtId="164" fontId="10" fillId="0" borderId="54" xfId="16" applyNumberFormat="1" applyFont="1" applyBorder="1" applyAlignment="1">
      <alignment horizontal="right"/>
    </xf>
    <xf numFmtId="164" fontId="10" fillId="0" borderId="73" xfId="16" applyNumberFormat="1" applyFont="1" applyBorder="1" applyAlignment="1">
      <alignment horizontal="right"/>
    </xf>
    <xf numFmtId="164" fontId="10" fillId="0" borderId="55" xfId="16" applyNumberFormat="1" applyFont="1" applyBorder="1" applyAlignment="1">
      <alignment horizontal="right"/>
    </xf>
    <xf numFmtId="9" fontId="1" fillId="0" borderId="0" xfId="17" applyFont="1" applyBorder="1"/>
    <xf numFmtId="9" fontId="0" fillId="4" borderId="0" xfId="17" applyFont="1" applyFill="1"/>
    <xf numFmtId="0" fontId="16" fillId="4" borderId="2" xfId="13" applyFont="1" applyFill="1" applyBorder="1" applyAlignment="1">
      <alignment horizontal="right" wrapText="1"/>
    </xf>
    <xf numFmtId="0" fontId="16" fillId="4" borderId="16" xfId="13" applyFont="1" applyFill="1" applyBorder="1"/>
    <xf numFmtId="0" fontId="15" fillId="4" borderId="17" xfId="13" applyFont="1" applyFill="1" applyBorder="1"/>
    <xf numFmtId="0" fontId="15" fillId="4" borderId="21" xfId="13" applyFont="1" applyFill="1" applyBorder="1" applyAlignment="1">
      <alignment vertical="center" wrapText="1"/>
    </xf>
    <xf numFmtId="0" fontId="9" fillId="4" borderId="0" xfId="13" applyFont="1" applyFill="1" applyAlignment="1">
      <alignment vertical="center"/>
    </xf>
    <xf numFmtId="0" fontId="15" fillId="4" borderId="16" xfId="13" applyFont="1" applyFill="1" applyBorder="1" applyAlignment="1">
      <alignment wrapText="1"/>
    </xf>
    <xf numFmtId="0" fontId="16" fillId="4" borderId="43" xfId="13" applyFont="1" applyFill="1" applyBorder="1" applyAlignment="1">
      <alignment horizontal="right" wrapText="1"/>
    </xf>
    <xf numFmtId="0" fontId="17" fillId="4" borderId="0" xfId="2" applyFont="1" applyFill="1" applyAlignment="1" applyProtection="1"/>
    <xf numFmtId="0" fontId="0" fillId="4" borderId="0" xfId="0" applyFill="1"/>
    <xf numFmtId="0" fontId="30" fillId="4" borderId="0" xfId="0" applyFont="1" applyFill="1"/>
    <xf numFmtId="164" fontId="15" fillId="4" borderId="47" xfId="16" applyNumberFormat="1" applyFont="1" applyFill="1" applyBorder="1" applyAlignment="1">
      <alignment horizontal="right"/>
    </xf>
    <xf numFmtId="164" fontId="15" fillId="4" borderId="0" xfId="16" applyNumberFormat="1" applyFont="1" applyFill="1" applyBorder="1" applyAlignment="1">
      <alignment horizontal="right"/>
    </xf>
    <xf numFmtId="164" fontId="15" fillId="4" borderId="13" xfId="16" applyNumberFormat="1" applyFont="1" applyFill="1" applyBorder="1" applyAlignment="1">
      <alignment horizontal="right"/>
    </xf>
    <xf numFmtId="164" fontId="15" fillId="4" borderId="67" xfId="16" applyNumberFormat="1" applyFont="1" applyFill="1" applyBorder="1" applyAlignment="1">
      <alignment horizontal="right"/>
    </xf>
    <xf numFmtId="164" fontId="15" fillId="4" borderId="29" xfId="16" applyNumberFormat="1" applyFont="1" applyFill="1" applyBorder="1" applyAlignment="1">
      <alignment horizontal="right"/>
    </xf>
    <xf numFmtId="164" fontId="15" fillId="4" borderId="5" xfId="16" applyNumberFormat="1" applyFont="1" applyFill="1" applyBorder="1" applyAlignment="1">
      <alignment horizontal="right"/>
    </xf>
    <xf numFmtId="164" fontId="15" fillId="4" borderId="22" xfId="16" applyNumberFormat="1" applyFont="1" applyFill="1" applyBorder="1" applyAlignment="1">
      <alignment horizontal="right"/>
    </xf>
    <xf numFmtId="164" fontId="15" fillId="4" borderId="11" xfId="16" applyNumberFormat="1" applyFont="1" applyFill="1" applyBorder="1" applyAlignment="1">
      <alignment horizontal="right"/>
    </xf>
    <xf numFmtId="164" fontId="16" fillId="4" borderId="66" xfId="16" applyNumberFormat="1" applyFont="1" applyFill="1" applyBorder="1" applyAlignment="1">
      <alignment horizontal="right"/>
    </xf>
    <xf numFmtId="164" fontId="16" fillId="4" borderId="1" xfId="16" applyNumberFormat="1" applyFont="1" applyFill="1" applyBorder="1" applyAlignment="1">
      <alignment horizontal="right"/>
    </xf>
    <xf numFmtId="164" fontId="16" fillId="4" borderId="2" xfId="16" applyNumberFormat="1" applyFont="1" applyFill="1" applyBorder="1" applyAlignment="1">
      <alignment horizontal="right"/>
    </xf>
    <xf numFmtId="164" fontId="16" fillId="4" borderId="10" xfId="16" applyNumberFormat="1" applyFont="1" applyFill="1" applyBorder="1" applyAlignment="1">
      <alignment horizontal="right"/>
    </xf>
    <xf numFmtId="164" fontId="15" fillId="4" borderId="41" xfId="16" applyNumberFormat="1" applyFont="1" applyFill="1" applyBorder="1" applyAlignment="1">
      <alignment horizontal="right"/>
    </xf>
    <xf numFmtId="164" fontId="15" fillId="4" borderId="6" xfId="16" applyNumberFormat="1" applyFont="1" applyFill="1" applyBorder="1" applyAlignment="1">
      <alignment horizontal="right"/>
    </xf>
    <xf numFmtId="0" fontId="9" fillId="4" borderId="0" xfId="13" applyFont="1" applyFill="1" applyAlignment="1">
      <alignment horizontal="center" vertical="center"/>
    </xf>
    <xf numFmtId="164" fontId="15" fillId="4" borderId="44" xfId="16" applyNumberFormat="1" applyFont="1" applyFill="1" applyBorder="1" applyAlignment="1">
      <alignment horizontal="right"/>
    </xf>
    <xf numFmtId="164" fontId="16" fillId="4" borderId="43" xfId="16" applyNumberFormat="1" applyFont="1" applyFill="1" applyBorder="1" applyAlignment="1">
      <alignment horizontal="right"/>
    </xf>
    <xf numFmtId="164" fontId="16" fillId="4" borderId="3" xfId="16" applyNumberFormat="1" applyFont="1" applyFill="1" applyBorder="1" applyAlignment="1">
      <alignment horizontal="right"/>
    </xf>
    <xf numFmtId="0" fontId="17" fillId="4" borderId="0" xfId="2" applyFont="1" applyFill="1" applyAlignment="1" applyProtection="1"/>
    <xf numFmtId="0" fontId="10" fillId="4" borderId="0" xfId="0" applyFont="1" applyFill="1"/>
    <xf numFmtId="0" fontId="18" fillId="4" borderId="0" xfId="0" applyFont="1" applyFill="1"/>
    <xf numFmtId="0" fontId="29" fillId="4" borderId="0" xfId="0" applyFont="1" applyFill="1"/>
    <xf numFmtId="0" fontId="50" fillId="4" borderId="0" xfId="2" applyFont="1" applyFill="1" applyAlignment="1" applyProtection="1"/>
    <xf numFmtId="0" fontId="25" fillId="4" borderId="0" xfId="1" applyFont="1" applyFill="1" applyBorder="1" applyAlignment="1" applyProtection="1">
      <alignment wrapText="1"/>
    </xf>
    <xf numFmtId="0" fontId="41" fillId="4" borderId="0" xfId="1" applyFont="1" applyFill="1" applyBorder="1" applyAlignment="1" applyProtection="1">
      <alignment horizontal="left" wrapText="1"/>
    </xf>
    <xf numFmtId="0" fontId="12" fillId="0" borderId="0" xfId="13" applyFont="1" applyAlignment="1">
      <alignment horizontal="left" vertical="top" wrapText="1"/>
    </xf>
    <xf numFmtId="0" fontId="16" fillId="0" borderId="14" xfId="13" applyFont="1" applyBorder="1" applyAlignment="1">
      <alignment horizontal="center" wrapText="1"/>
    </xf>
    <xf numFmtId="0" fontId="0" fillId="0" borderId="13" xfId="0" applyBorder="1" applyAlignment="1">
      <alignment horizontal="center" wrapText="1"/>
    </xf>
    <xf numFmtId="0" fontId="16" fillId="0" borderId="41" xfId="13" applyFont="1" applyBorder="1" applyAlignment="1">
      <alignment horizontal="center" wrapText="1"/>
    </xf>
    <xf numFmtId="0" fontId="0" fillId="0" borderId="29" xfId="0" applyBorder="1" applyAlignment="1">
      <alignment horizontal="center" wrapText="1"/>
    </xf>
    <xf numFmtId="0" fontId="16" fillId="0" borderId="13" xfId="13" applyFont="1" applyBorder="1" applyAlignment="1">
      <alignment horizontal="center" wrapText="1"/>
    </xf>
    <xf numFmtId="0" fontId="0" fillId="0" borderId="22" xfId="0" applyBorder="1" applyAlignment="1">
      <alignment horizontal="center" wrapText="1"/>
    </xf>
    <xf numFmtId="0" fontId="16" fillId="0" borderId="9" xfId="13" applyFont="1" applyBorder="1" applyAlignment="1">
      <alignment horizontal="center" vertical="center" wrapText="1"/>
    </xf>
    <xf numFmtId="0" fontId="0" fillId="0" borderId="61" xfId="0" applyBorder="1" applyAlignment="1">
      <alignment horizontal="center" vertical="center" wrapText="1"/>
    </xf>
    <xf numFmtId="0" fontId="16" fillId="0" borderId="42" xfId="13" applyFont="1" applyBorder="1" applyAlignment="1">
      <alignment horizontal="center" vertical="center" wrapText="1"/>
    </xf>
    <xf numFmtId="0" fontId="0" fillId="0" borderId="8" xfId="0" applyBorder="1" applyAlignment="1">
      <alignment horizontal="center" vertical="center" wrapText="1"/>
    </xf>
    <xf numFmtId="0" fontId="12" fillId="0" borderId="0" xfId="0" applyFont="1" applyAlignment="1">
      <alignment horizontal="left" vertical="top" wrapText="1"/>
    </xf>
    <xf numFmtId="0" fontId="16" fillId="0" borderId="9" xfId="13" applyFont="1" applyFill="1" applyBorder="1" applyAlignment="1">
      <alignment horizontal="center" vertical="center" wrapText="1"/>
    </xf>
    <xf numFmtId="0" fontId="0" fillId="0" borderId="65" xfId="0" applyFill="1" applyBorder="1" applyAlignment="1">
      <alignment horizontal="center" vertical="center" wrapText="1"/>
    </xf>
    <xf numFmtId="0" fontId="0" fillId="0" borderId="42" xfId="0" applyBorder="1" applyAlignment="1">
      <alignment horizontal="center" vertical="center" wrapText="1"/>
    </xf>
    <xf numFmtId="0" fontId="0" fillId="0" borderId="65" xfId="0" applyBorder="1" applyAlignment="1">
      <alignment horizontal="center" vertical="center" wrapText="1"/>
    </xf>
    <xf numFmtId="0" fontId="16" fillId="4" borderId="0" xfId="13" applyFont="1" applyFill="1" applyBorder="1" applyAlignment="1">
      <alignment horizontal="center" vertical="center" wrapText="1"/>
    </xf>
    <xf numFmtId="0" fontId="16" fillId="4" borderId="11" xfId="13" applyFont="1" applyFill="1" applyBorder="1" applyAlignment="1">
      <alignment horizontal="center" vertical="center" wrapText="1"/>
    </xf>
    <xf numFmtId="0" fontId="16" fillId="4" borderId="7" xfId="13" applyFont="1" applyFill="1" applyBorder="1" applyAlignment="1">
      <alignment horizontal="center" vertical="center" wrapText="1"/>
    </xf>
    <xf numFmtId="0" fontId="16" fillId="4" borderId="7" xfId="13" applyFont="1" applyFill="1" applyBorder="1" applyAlignment="1">
      <alignment horizontal="left" wrapText="1"/>
    </xf>
    <xf numFmtId="0" fontId="16" fillId="4" borderId="4" xfId="13" applyFont="1" applyFill="1" applyBorder="1" applyAlignment="1">
      <alignment horizontal="left" wrapText="1"/>
    </xf>
    <xf numFmtId="0" fontId="10" fillId="4" borderId="14" xfId="13" applyFont="1" applyFill="1" applyBorder="1" applyAlignment="1">
      <alignment horizontal="center"/>
    </xf>
    <xf numFmtId="0" fontId="10" fillId="4" borderId="13" xfId="13" applyFont="1" applyFill="1" applyBorder="1" applyAlignment="1">
      <alignment horizontal="center"/>
    </xf>
    <xf numFmtId="0" fontId="10" fillId="4" borderId="22" xfId="13" applyFont="1" applyFill="1" applyBorder="1" applyAlignment="1">
      <alignment horizontal="center"/>
    </xf>
    <xf numFmtId="0" fontId="10" fillId="0" borderId="13" xfId="13" applyFont="1" applyBorder="1" applyAlignment="1">
      <alignment horizontal="center"/>
    </xf>
    <xf numFmtId="0" fontId="10" fillId="0" borderId="22" xfId="13" applyFont="1" applyBorder="1" applyAlignment="1">
      <alignment horizontal="center"/>
    </xf>
    <xf numFmtId="0" fontId="10" fillId="0" borderId="41" xfId="13" applyFont="1" applyBorder="1" applyAlignment="1">
      <alignment horizontal="center"/>
    </xf>
    <xf numFmtId="0" fontId="10" fillId="0" borderId="29" xfId="13" applyFont="1" applyBorder="1" applyAlignment="1">
      <alignment horizontal="center"/>
    </xf>
    <xf numFmtId="0" fontId="44" fillId="4" borderId="0" xfId="8" applyFont="1" applyFill="1" applyAlignment="1">
      <alignment horizontal="left" vertical="top" wrapText="1"/>
    </xf>
    <xf numFmtId="0" fontId="4" fillId="4" borderId="0" xfId="9" applyFont="1" applyFill="1" applyAlignment="1">
      <alignment horizontal="left" vertical="top" wrapText="1"/>
    </xf>
    <xf numFmtId="0" fontId="23" fillId="0" borderId="14" xfId="7" applyFont="1" applyFill="1" applyBorder="1" applyAlignment="1">
      <alignment horizontal="left" vertical="top" wrapText="1"/>
    </xf>
    <xf numFmtId="0" fontId="23" fillId="0" borderId="7" xfId="7" applyFont="1" applyFill="1" applyBorder="1" applyAlignment="1">
      <alignment horizontal="left" vertical="top" wrapText="1"/>
    </xf>
    <xf numFmtId="0" fontId="27" fillId="0" borderId="14" xfId="13" applyFont="1" applyBorder="1" applyAlignment="1">
      <alignment horizontal="center"/>
    </xf>
    <xf numFmtId="0" fontId="27" fillId="0" borderId="13" xfId="13" applyFont="1" applyBorder="1" applyAlignment="1">
      <alignment horizontal="center"/>
    </xf>
    <xf numFmtId="0" fontId="27" fillId="0" borderId="41" xfId="13" applyFont="1" applyBorder="1" applyAlignment="1">
      <alignment horizontal="center"/>
    </xf>
    <xf numFmtId="0" fontId="27" fillId="0" borderId="29" xfId="13" applyFont="1" applyBorder="1" applyAlignment="1">
      <alignment horizontal="center"/>
    </xf>
    <xf numFmtId="0" fontId="27" fillId="0" borderId="12" xfId="13" applyFont="1" applyBorder="1" applyAlignment="1">
      <alignment horizontal="center"/>
    </xf>
    <xf numFmtId="0" fontId="10" fillId="0" borderId="34" xfId="0" applyNumberFormat="1" applyFont="1" applyBorder="1" applyAlignment="1">
      <alignment horizontal="center" vertical="center"/>
    </xf>
    <xf numFmtId="49" fontId="10" fillId="0" borderId="34" xfId="0" applyNumberFormat="1" applyFont="1" applyBorder="1" applyAlignment="1">
      <alignment horizontal="center" vertical="center"/>
    </xf>
    <xf numFmtId="49" fontId="10" fillId="0" borderId="36" xfId="0" applyNumberFormat="1" applyFont="1" applyBorder="1" applyAlignment="1">
      <alignment horizontal="center" vertical="center"/>
    </xf>
    <xf numFmtId="49" fontId="10" fillId="0" borderId="63" xfId="0" applyNumberFormat="1" applyFont="1" applyBorder="1" applyAlignment="1">
      <alignment horizontal="center" vertical="center"/>
    </xf>
    <xf numFmtId="3" fontId="10" fillId="0" borderId="70" xfId="0" applyNumberFormat="1" applyFont="1" applyBorder="1" applyAlignment="1">
      <alignment horizontal="center" wrapText="1"/>
    </xf>
    <xf numFmtId="3" fontId="10" fillId="0" borderId="51" xfId="0" applyNumberFormat="1" applyFont="1" applyBorder="1" applyAlignment="1">
      <alignment horizontal="center" wrapText="1"/>
    </xf>
    <xf numFmtId="3" fontId="10" fillId="0" borderId="71" xfId="0" applyNumberFormat="1" applyFont="1" applyBorder="1" applyAlignment="1">
      <alignment horizontal="center" wrapText="1"/>
    </xf>
    <xf numFmtId="0" fontId="0" fillId="0" borderId="51" xfId="0" applyBorder="1" applyAlignment="1">
      <alignment horizontal="center" wrapText="1"/>
    </xf>
    <xf numFmtId="0" fontId="0" fillId="0" borderId="71" xfId="0" applyBorder="1" applyAlignment="1">
      <alignment horizontal="center" wrapText="1"/>
    </xf>
    <xf numFmtId="3" fontId="10" fillId="0" borderId="69" xfId="0" applyNumberFormat="1" applyFont="1" applyBorder="1" applyAlignment="1">
      <alignment horizontal="center" wrapText="1"/>
    </xf>
    <xf numFmtId="3" fontId="10" fillId="0" borderId="52" xfId="0" applyNumberFormat="1" applyFont="1" applyBorder="1" applyAlignment="1">
      <alignment horizontal="center" wrapText="1"/>
    </xf>
    <xf numFmtId="3" fontId="10" fillId="0" borderId="30" xfId="0" applyNumberFormat="1" applyFont="1" applyBorder="1" applyAlignment="1">
      <alignment horizontal="center" wrapText="1"/>
    </xf>
    <xf numFmtId="3" fontId="10" fillId="0" borderId="63" xfId="0" applyNumberFormat="1" applyFont="1" applyBorder="1" applyAlignment="1">
      <alignment horizontal="left" wrapText="1"/>
    </xf>
    <xf numFmtId="3" fontId="10" fillId="0" borderId="36" xfId="0" applyNumberFormat="1" applyFont="1" applyBorder="1" applyAlignment="1">
      <alignment horizontal="left" wrapText="1"/>
    </xf>
    <xf numFmtId="49" fontId="24" fillId="0" borderId="13" xfId="10" applyNumberFormat="1" applyFont="1" applyFill="1" applyBorder="1" applyAlignment="1">
      <alignment horizontal="left" wrapText="1"/>
    </xf>
    <xf numFmtId="49" fontId="24" fillId="0" borderId="1" xfId="10" applyNumberFormat="1" applyFont="1" applyFill="1" applyBorder="1" applyAlignment="1">
      <alignment horizontal="left" wrapText="1"/>
    </xf>
    <xf numFmtId="3" fontId="10" fillId="0" borderId="69" xfId="0" applyNumberFormat="1" applyFont="1" applyFill="1" applyBorder="1" applyAlignment="1">
      <alignment horizontal="center" wrapText="1"/>
    </xf>
    <xf numFmtId="3" fontId="10" fillId="0" borderId="52" xfId="0" applyNumberFormat="1" applyFont="1" applyFill="1" applyBorder="1" applyAlignment="1">
      <alignment horizontal="center" wrapText="1"/>
    </xf>
    <xf numFmtId="3" fontId="10" fillId="0" borderId="30" xfId="0" applyNumberFormat="1" applyFont="1" applyFill="1" applyBorder="1" applyAlignment="1">
      <alignment horizontal="center" wrapText="1"/>
    </xf>
    <xf numFmtId="3" fontId="10" fillId="0" borderId="37" xfId="0" applyNumberFormat="1" applyFont="1" applyBorder="1" applyAlignment="1">
      <alignment horizontal="center" wrapText="1"/>
    </xf>
    <xf numFmtId="0" fontId="10" fillId="0" borderId="81" xfId="0" applyFont="1" applyBorder="1" applyAlignment="1">
      <alignment horizontal="center"/>
    </xf>
    <xf numFmtId="0" fontId="10" fillId="0" borderId="71" xfId="0" applyFont="1" applyBorder="1" applyAlignment="1">
      <alignment horizontal="center"/>
    </xf>
    <xf numFmtId="0" fontId="23" fillId="0" borderId="7" xfId="7" applyFont="1" applyBorder="1" applyAlignment="1">
      <alignment horizontal="left" vertical="top" wrapText="1"/>
    </xf>
    <xf numFmtId="0" fontId="23" fillId="0" borderId="11" xfId="7" applyFont="1" applyBorder="1" applyAlignment="1">
      <alignment horizontal="left" vertical="top" wrapText="1"/>
    </xf>
    <xf numFmtId="0" fontId="10" fillId="0" borderId="77" xfId="0" applyFont="1" applyBorder="1" applyAlignment="1">
      <alignment horizontal="center"/>
    </xf>
    <xf numFmtId="0" fontId="10" fillId="0" borderId="70" xfId="0" applyFont="1" applyBorder="1" applyAlignment="1">
      <alignment horizontal="center"/>
    </xf>
    <xf numFmtId="0" fontId="23" fillId="0" borderId="31" xfId="7" applyFont="1" applyBorder="1" applyAlignment="1">
      <alignment horizontal="left" vertical="top" wrapText="1"/>
    </xf>
    <xf numFmtId="0" fontId="23" fillId="0" borderId="33" xfId="7" applyFont="1" applyBorder="1" applyAlignment="1">
      <alignment horizontal="left" vertical="top" wrapText="1"/>
    </xf>
    <xf numFmtId="0" fontId="10" fillId="0" borderId="51" xfId="0" applyFont="1" applyBorder="1" applyAlignment="1">
      <alignment horizontal="center"/>
    </xf>
    <xf numFmtId="0" fontId="10" fillId="0" borderId="41" xfId="0" applyFont="1" applyBorder="1" applyAlignment="1">
      <alignment horizontal="center"/>
    </xf>
    <xf numFmtId="0" fontId="10" fillId="0" borderId="29" xfId="0" applyFont="1" applyBorder="1" applyAlignment="1">
      <alignment horizontal="center"/>
    </xf>
    <xf numFmtId="0" fontId="10" fillId="4" borderId="41" xfId="13" applyFont="1" applyFill="1" applyBorder="1" applyAlignment="1">
      <alignment horizontal="center"/>
    </xf>
    <xf numFmtId="0" fontId="10" fillId="4" borderId="29" xfId="13" applyFont="1" applyFill="1" applyBorder="1" applyAlignment="1">
      <alignment horizontal="center"/>
    </xf>
    <xf numFmtId="0" fontId="16" fillId="4" borderId="9" xfId="13" applyFont="1" applyFill="1" applyBorder="1" applyAlignment="1">
      <alignment horizontal="center" vertical="center" wrapText="1"/>
    </xf>
    <xf numFmtId="0" fontId="16" fillId="4" borderId="90" xfId="13" applyFont="1" applyFill="1" applyBorder="1" applyAlignment="1">
      <alignment horizontal="center" vertical="center" wrapText="1"/>
    </xf>
    <xf numFmtId="0" fontId="16" fillId="4" borderId="65" xfId="13" applyFont="1" applyFill="1" applyBorder="1" applyAlignment="1">
      <alignment horizontal="center" vertical="center" wrapText="1"/>
    </xf>
    <xf numFmtId="0" fontId="16" fillId="4" borderId="8" xfId="13" applyFont="1" applyFill="1" applyBorder="1" applyAlignment="1">
      <alignment horizontal="center" vertical="center" wrapText="1"/>
    </xf>
    <xf numFmtId="0" fontId="16" fillId="4" borderId="89" xfId="13" applyFont="1" applyFill="1" applyBorder="1" applyAlignment="1">
      <alignment horizontal="center" vertical="center" wrapText="1"/>
    </xf>
    <xf numFmtId="0" fontId="16" fillId="4" borderId="42" xfId="13" applyFont="1" applyFill="1" applyBorder="1" applyAlignment="1">
      <alignment horizontal="center" vertical="center" wrapText="1"/>
    </xf>
    <xf numFmtId="0" fontId="23" fillId="0" borderId="0" xfId="7" applyFont="1" applyBorder="1" applyAlignment="1">
      <alignment horizontal="left" vertical="top" wrapText="1"/>
    </xf>
  </cellXfs>
  <cellStyles count="50">
    <cellStyle name="Comma" xfId="16" builtinId="3"/>
    <cellStyle name="Comma 2" xfId="4"/>
    <cellStyle name="Comma 2 2" xfId="25"/>
    <cellStyle name="Comma 2 2 2" xfId="38"/>
    <cellStyle name="Comma 2 3" xfId="41"/>
    <cellStyle name="Comma 2 4" xfId="35"/>
    <cellStyle name="Comma 3" xfId="15"/>
    <cellStyle name="Comma 3 2" xfId="39"/>
    <cellStyle name="Comma 4" xfId="44"/>
    <cellStyle name="Comma 5" xfId="32"/>
    <cellStyle name="Hyperlink" xfId="2" builtinId="8"/>
    <cellStyle name="Hyperlink 2" xfId="5"/>
    <cellStyle name="Hyperlink 2 2" xfId="24"/>
    <cellStyle name="Hyperlink 3" xfId="29"/>
    <cellStyle name="Normal" xfId="0" builtinId="0"/>
    <cellStyle name="Normal 10" xfId="46"/>
    <cellStyle name="Normal 2" xfId="1"/>
    <cellStyle name="Normal 2 2" xfId="23"/>
    <cellStyle name="Normal 2 2 2" xfId="45"/>
    <cellStyle name="Normal 2 2 3" xfId="48"/>
    <cellStyle name="Normal 2 3" xfId="26"/>
    <cellStyle name="Normal 2 3 2" xfId="37"/>
    <cellStyle name="Normal 2 3 3" xfId="49"/>
    <cellStyle name="Normal 3" xfId="3"/>
    <cellStyle name="Normal 3 2" xfId="40"/>
    <cellStyle name="Normal 3 3" xfId="33"/>
    <cellStyle name="Normal 4" xfId="6"/>
    <cellStyle name="Normal 4 2" xfId="36"/>
    <cellStyle name="Normal 4 3" xfId="34"/>
    <cellStyle name="Normal 5" xfId="13"/>
    <cellStyle name="Normal 5 2" xfId="28"/>
    <cellStyle name="Normal 6" xfId="30"/>
    <cellStyle name="Normal 6 2" xfId="31"/>
    <cellStyle name="Normal 9" xfId="47"/>
    <cellStyle name="Normal_Sheet1" xfId="7"/>
    <cellStyle name="Normal_Sheet1 2" xfId="8"/>
    <cellStyle name="Normal_Sheet1_1" xfId="9"/>
    <cellStyle name="Normal_Sheet2" xfId="10"/>
    <cellStyle name="Normal_Super council" xfId="11"/>
    <cellStyle name="Normal_Table 8 Visitor Attraction LGD" xfId="18"/>
    <cellStyle name="Percent" xfId="17" builtinId="5"/>
    <cellStyle name="Percent 2" xfId="12"/>
    <cellStyle name="Percent 2 2" xfId="21"/>
    <cellStyle name="Percent 2 2 2" xfId="43"/>
    <cellStyle name="Percent 2 3" xfId="22"/>
    <cellStyle name="Percent 2 4" xfId="20"/>
    <cellStyle name="Percent 2 4 2" xfId="42"/>
    <cellStyle name="Percent 3" xfId="14"/>
    <cellStyle name="Percent 3 2" xfId="27"/>
    <cellStyle name="Percent 4" xfId="19"/>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6.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11.xml"/><Relationship Id="rId2" Type="http://schemas.microsoft.com/office/2011/relationships/chartColorStyle" Target="colors2.xml"/><Relationship Id="rId1" Type="http://schemas.microsoft.com/office/2011/relationships/chartStyle" Target="style2.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'Figure 1a'!$C$6</c:f>
              <c:strCache>
                <c:ptCount val="1"/>
                <c:pt idx="0">
                  <c:v>Trips (2019) thousands</c:v>
                </c:pt>
              </c:strCache>
            </c:strRef>
          </c:tx>
          <c:spPr>
            <a:solidFill>
              <a:schemeClr val="tx2"/>
            </a:solidFill>
            <a:ln>
              <a:solidFill>
                <a:schemeClr val="tx2"/>
              </a:solidFill>
            </a:ln>
          </c:spPr>
          <c:invertIfNegative val="0"/>
          <c:dLbls>
            <c:dLbl>
              <c:idx val="0"/>
              <c:tx>
                <c:rich>
                  <a:bodyPr/>
                  <a:lstStyle/>
                  <a:p>
                    <a:r>
                      <a:rPr lang="en-US"/>
                      <a:t>2%</a:t>
                    </a:r>
                  </a:p>
                </c:rich>
              </c:tx>
              <c:dLblPos val="inEnd"/>
              <c:showLegendKey val="0"/>
              <c:showVal val="1"/>
              <c:showCatName val="0"/>
              <c:showSerName val="0"/>
              <c:showPercent val="0"/>
              <c:showBubbleSize val="0"/>
              <c:extLst>
                <c:ext xmlns:c15="http://schemas.microsoft.com/office/drawing/2012/chart" uri="{CE6537A1-D6FC-4f65-9D91-7224C49458BB}"/>
              </c:extLst>
            </c:dLbl>
            <c:dLbl>
              <c:idx val="1"/>
              <c:tx>
                <c:rich>
                  <a:bodyPr/>
                  <a:lstStyle/>
                  <a:p>
                    <a:r>
                      <a:rPr lang="en-US"/>
                      <a:t>3%</a:t>
                    </a:r>
                  </a:p>
                </c:rich>
              </c:tx>
              <c:dLblPos val="inEnd"/>
              <c:showLegendKey val="0"/>
              <c:showVal val="1"/>
              <c:showCatName val="0"/>
              <c:showSerName val="0"/>
              <c:showPercent val="0"/>
              <c:showBubbleSize val="0"/>
              <c:extLst>
                <c:ext xmlns:c15="http://schemas.microsoft.com/office/drawing/2012/chart" uri="{CE6537A1-D6FC-4f65-9D91-7224C49458BB}"/>
              </c:extLst>
            </c:dLbl>
            <c:dLbl>
              <c:idx val="2"/>
              <c:tx>
                <c:rich>
                  <a:bodyPr/>
                  <a:lstStyle/>
                  <a:p>
                    <a:r>
                      <a:rPr lang="en-US"/>
                      <a:t>3%</a:t>
                    </a:r>
                  </a:p>
                </c:rich>
              </c:tx>
              <c:dLblPos val="inEnd"/>
              <c:showLegendKey val="0"/>
              <c:showVal val="1"/>
              <c:showCatName val="0"/>
              <c:showSerName val="0"/>
              <c:showPercent val="0"/>
              <c:showBubbleSize val="0"/>
              <c:extLst>
                <c:ext xmlns:c15="http://schemas.microsoft.com/office/drawing/2012/chart" uri="{CE6537A1-D6FC-4f65-9D91-7224C49458BB}"/>
              </c:extLst>
            </c:dLbl>
            <c:dLbl>
              <c:idx val="3"/>
              <c:tx>
                <c:rich>
                  <a:bodyPr/>
                  <a:lstStyle/>
                  <a:p>
                    <a:r>
                      <a:rPr lang="en-US"/>
                      <a:t>4%</a:t>
                    </a:r>
                  </a:p>
                </c:rich>
              </c:tx>
              <c:dLblPos val="inEnd"/>
              <c:showLegendKey val="0"/>
              <c:showVal val="1"/>
              <c:showCatName val="0"/>
              <c:showSerName val="0"/>
              <c:showPercent val="0"/>
              <c:showBubbleSize val="0"/>
              <c:extLst>
                <c:ext xmlns:c15="http://schemas.microsoft.com/office/drawing/2012/chart" uri="{CE6537A1-D6FC-4f65-9D91-7224C49458BB}"/>
              </c:extLst>
            </c:dLbl>
            <c:dLbl>
              <c:idx val="4"/>
              <c:tx>
                <c:rich>
                  <a:bodyPr/>
                  <a:lstStyle/>
                  <a:p>
                    <a:r>
                      <a:rPr lang="en-US"/>
                      <a:t>5%</a:t>
                    </a:r>
                  </a:p>
                </c:rich>
              </c:tx>
              <c:dLblPos val="inEnd"/>
              <c:showLegendKey val="0"/>
              <c:showVal val="1"/>
              <c:showCatName val="0"/>
              <c:showSerName val="0"/>
              <c:showPercent val="0"/>
              <c:showBubbleSize val="0"/>
              <c:extLst>
                <c:ext xmlns:c15="http://schemas.microsoft.com/office/drawing/2012/chart" uri="{CE6537A1-D6FC-4f65-9D91-7224C49458BB}"/>
              </c:extLst>
            </c:dLbl>
            <c:dLbl>
              <c:idx val="5"/>
              <c:tx>
                <c:rich>
                  <a:bodyPr/>
                  <a:lstStyle/>
                  <a:p>
                    <a:r>
                      <a:rPr lang="en-US"/>
                      <a:t>6%</a:t>
                    </a:r>
                  </a:p>
                </c:rich>
              </c:tx>
              <c:dLblPos val="inEnd"/>
              <c:showLegendKey val="0"/>
              <c:showVal val="1"/>
              <c:showCatName val="0"/>
              <c:showSerName val="0"/>
              <c:showPercent val="0"/>
              <c:showBubbleSize val="0"/>
              <c:extLst>
                <c:ext xmlns:c15="http://schemas.microsoft.com/office/drawing/2012/chart" uri="{CE6537A1-D6FC-4f65-9D91-7224C49458BB}"/>
              </c:extLst>
            </c:dLbl>
            <c:dLbl>
              <c:idx val="6"/>
              <c:tx>
                <c:rich>
                  <a:bodyPr/>
                  <a:lstStyle/>
                  <a:p>
                    <a:r>
                      <a:rPr lang="en-US"/>
                      <a:t>6%</a:t>
                    </a:r>
                  </a:p>
                </c:rich>
              </c:tx>
              <c:dLblPos val="inEnd"/>
              <c:showLegendKey val="0"/>
              <c:showVal val="1"/>
              <c:showCatName val="0"/>
              <c:showSerName val="0"/>
              <c:showPercent val="0"/>
              <c:showBubbleSize val="0"/>
              <c:extLst>
                <c:ext xmlns:c15="http://schemas.microsoft.com/office/drawing/2012/chart" uri="{CE6537A1-D6FC-4f65-9D91-7224C49458BB}"/>
              </c:extLst>
            </c:dLbl>
            <c:dLbl>
              <c:idx val="7"/>
              <c:tx>
                <c:rich>
                  <a:bodyPr/>
                  <a:lstStyle/>
                  <a:p>
                    <a:r>
                      <a:rPr lang="en-US"/>
                      <a:t>8%</a:t>
                    </a:r>
                  </a:p>
                </c:rich>
              </c:tx>
              <c:dLblPos val="inEnd"/>
              <c:showLegendKey val="0"/>
              <c:showVal val="1"/>
              <c:showCatName val="0"/>
              <c:showSerName val="0"/>
              <c:showPercent val="0"/>
              <c:showBubbleSize val="0"/>
              <c:extLst>
                <c:ext xmlns:c15="http://schemas.microsoft.com/office/drawing/2012/chart" uri="{CE6537A1-D6FC-4f65-9D91-7224C49458BB}"/>
              </c:extLst>
            </c:dLbl>
            <c:dLbl>
              <c:idx val="8"/>
              <c:tx>
                <c:rich>
                  <a:bodyPr/>
                  <a:lstStyle/>
                  <a:p>
                    <a:r>
                      <a:rPr lang="en-US"/>
                      <a:t>9%</a:t>
                    </a:r>
                  </a:p>
                </c:rich>
              </c:tx>
              <c:dLblPos val="inEnd"/>
              <c:showLegendKey val="0"/>
              <c:showVal val="1"/>
              <c:showCatName val="0"/>
              <c:showSerName val="0"/>
              <c:showPercent val="0"/>
              <c:showBubbleSize val="0"/>
              <c:extLst>
                <c:ext xmlns:c15="http://schemas.microsoft.com/office/drawing/2012/chart" uri="{CE6537A1-D6FC-4f65-9D91-7224C49458BB}"/>
              </c:extLst>
            </c:dLbl>
            <c:dLbl>
              <c:idx val="9"/>
              <c:tx>
                <c:rich>
                  <a:bodyPr/>
                  <a:lstStyle/>
                  <a:p>
                    <a:r>
                      <a:rPr lang="en-US"/>
                      <a:t>20%</a:t>
                    </a:r>
                  </a:p>
                </c:rich>
              </c:tx>
              <c:dLblPos val="inEnd"/>
              <c:showLegendKey val="0"/>
              <c:showVal val="1"/>
              <c:showCatName val="0"/>
              <c:showSerName val="0"/>
              <c:showPercent val="0"/>
              <c:showBubbleSize val="0"/>
              <c:extLst>
                <c:ext xmlns:c15="http://schemas.microsoft.com/office/drawing/2012/chart" uri="{CE6537A1-D6FC-4f65-9D91-7224C49458BB}"/>
              </c:extLst>
            </c:dLbl>
            <c:dLbl>
              <c:idx val="10"/>
              <c:tx>
                <c:rich>
                  <a:bodyPr/>
                  <a:lstStyle/>
                  <a:p>
                    <a:r>
                      <a:rPr lang="en-US"/>
                      <a:t>34%</a:t>
                    </a:r>
                  </a:p>
                </c:rich>
              </c:tx>
              <c:dLblPos val="inEnd"/>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wrap="square" lIns="38100" tIns="19050" rIns="38100" bIns="19050" anchor="ctr">
                <a:spAutoFit/>
              </a:bodyPr>
              <a:lstStyle/>
              <a:p>
                <a:pPr>
                  <a:defRPr>
                    <a:solidFill>
                      <a:schemeClr val="bg1"/>
                    </a:solidFill>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'Figure 1a'!$B$7:$B$17</c:f>
              <c:strCache>
                <c:ptCount val="11"/>
                <c:pt idx="0">
                  <c:v>Antrim and Newtownabbey (132,000)</c:v>
                </c:pt>
                <c:pt idx="1">
                  <c:v>Mid Ulster (147,000)</c:v>
                </c:pt>
                <c:pt idx="2">
                  <c:v>Armagh City, Banbridge and Craigavon (181,000)</c:v>
                </c:pt>
                <c:pt idx="3">
                  <c:v>Lisburn and Castlereagh (195,000)</c:v>
                </c:pt>
                <c:pt idx="4">
                  <c:v>Mid and East Antrim (286,000)</c:v>
                </c:pt>
                <c:pt idx="5">
                  <c:v>Derry City and Strabane (308,000)</c:v>
                </c:pt>
                <c:pt idx="6">
                  <c:v>Ards and North Down (312,000)</c:v>
                </c:pt>
                <c:pt idx="7">
                  <c:v>Fermanagh and Omagh (428,000)</c:v>
                </c:pt>
                <c:pt idx="8">
                  <c:v>Newry, Mourne and Down (516,000)</c:v>
                </c:pt>
                <c:pt idx="9">
                  <c:v>Causeway Coast and Glens (1,095,000)</c:v>
                </c:pt>
                <c:pt idx="10">
                  <c:v>Belfast (1,875,000)</c:v>
                </c:pt>
              </c:strCache>
            </c:strRef>
          </c:cat>
          <c:val>
            <c:numRef>
              <c:f>'Figure 1a'!$C$7:$C$17</c:f>
              <c:numCache>
                <c:formatCode>#,##0</c:formatCode>
                <c:ptCount val="11"/>
                <c:pt idx="0">
                  <c:v>132</c:v>
                </c:pt>
                <c:pt idx="1">
                  <c:v>147</c:v>
                </c:pt>
                <c:pt idx="2">
                  <c:v>181</c:v>
                </c:pt>
                <c:pt idx="3">
                  <c:v>195</c:v>
                </c:pt>
                <c:pt idx="4">
                  <c:v>286</c:v>
                </c:pt>
                <c:pt idx="5">
                  <c:v>308</c:v>
                </c:pt>
                <c:pt idx="6">
                  <c:v>312</c:v>
                </c:pt>
                <c:pt idx="7">
                  <c:v>428</c:v>
                </c:pt>
                <c:pt idx="8">
                  <c:v>516</c:v>
                </c:pt>
                <c:pt idx="9">
                  <c:v>1095</c:v>
                </c:pt>
                <c:pt idx="10">
                  <c:v>1875</c:v>
                </c:pt>
              </c:numCache>
            </c:numRef>
          </c:val>
        </c:ser>
        <c:dLbls>
          <c:dLblPos val="outEnd"/>
          <c:showLegendKey val="0"/>
          <c:showVal val="1"/>
          <c:showCatName val="0"/>
          <c:showSerName val="0"/>
          <c:showPercent val="0"/>
          <c:showBubbleSize val="0"/>
        </c:dLbls>
        <c:gapWidth val="150"/>
        <c:axId val="371886168"/>
        <c:axId val="371888520"/>
      </c:barChart>
      <c:catAx>
        <c:axId val="371886168"/>
        <c:scaling>
          <c:orientation val="minMax"/>
        </c:scaling>
        <c:delete val="0"/>
        <c:axPos val="l"/>
        <c:numFmt formatCode="General" sourceLinked="0"/>
        <c:majorTickMark val="out"/>
        <c:minorTickMark val="none"/>
        <c:tickLblPos val="nextTo"/>
        <c:crossAx val="371888520"/>
        <c:crosses val="autoZero"/>
        <c:auto val="1"/>
        <c:lblAlgn val="ctr"/>
        <c:lblOffset val="100"/>
        <c:noMultiLvlLbl val="0"/>
      </c:catAx>
      <c:valAx>
        <c:axId val="371888520"/>
        <c:scaling>
          <c:orientation val="minMax"/>
        </c:scaling>
        <c:delete val="1"/>
        <c:axPos val="b"/>
        <c:numFmt formatCode="#,##0" sourceLinked="0"/>
        <c:majorTickMark val="out"/>
        <c:minorTickMark val="none"/>
        <c:tickLblPos val="nextTo"/>
        <c:crossAx val="371886168"/>
        <c:crosses val="autoZero"/>
        <c:crossBetween val="between"/>
      </c:valAx>
    </c:plotArea>
    <c:plotVisOnly val="1"/>
    <c:dispBlanksAs val="gap"/>
    <c:showDLblsOverMax val="0"/>
  </c:chart>
  <c:spPr>
    <a:ln>
      <a:noFill/>
    </a:ln>
  </c:spPr>
  <c:txPr>
    <a:bodyPr/>
    <a:lstStyle/>
    <a:p>
      <a:pPr>
        <a:defRPr b="0">
          <a:latin typeface="Arial" pitchFamily="34" charset="0"/>
          <a:cs typeface="Arial" pitchFamily="34" charset="0"/>
        </a:defRPr>
      </a:pPr>
      <a:endParaRPr lang="en-US"/>
    </a:p>
  </c:txPr>
  <c:printSettings>
    <c:headerFooter/>
    <c:pageMargins b="0.75000000000000488" l="0.70000000000000062" r="0.70000000000000062" t="0.75000000000000488" header="0.30000000000000032" footer="0.30000000000000032"/>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'Figure 2a'!$C$6</c:f>
              <c:strCache>
                <c:ptCount val="1"/>
                <c:pt idx="0">
                  <c:v>Expenditure (£M)</c:v>
                </c:pt>
              </c:strCache>
            </c:strRef>
          </c:tx>
          <c:spPr>
            <a:solidFill>
              <a:schemeClr val="tx2"/>
            </a:solidFill>
            <a:ln>
              <a:solidFill>
                <a:schemeClr val="tx2"/>
              </a:solidFill>
            </a:ln>
          </c:spPr>
          <c:invertIfNegative val="0"/>
          <c:dLbls>
            <c:dLbl>
              <c:idx val="0"/>
              <c:tx>
                <c:rich>
                  <a:bodyPr/>
                  <a:lstStyle/>
                  <a:p>
                    <a:r>
                      <a:rPr lang="en-US"/>
                      <a:t>2%</a:t>
                    </a:r>
                  </a:p>
                </c:rich>
              </c:tx>
              <c:dLblPos val="inEnd"/>
              <c:showLegendKey val="0"/>
              <c:showVal val="1"/>
              <c:showCatName val="0"/>
              <c:showSerName val="0"/>
              <c:showPercent val="0"/>
              <c:showBubbleSize val="0"/>
              <c:extLst>
                <c:ext xmlns:c15="http://schemas.microsoft.com/office/drawing/2012/chart" uri="{CE6537A1-D6FC-4f65-9D91-7224C49458BB}"/>
              </c:extLst>
            </c:dLbl>
            <c:dLbl>
              <c:idx val="1"/>
              <c:tx>
                <c:rich>
                  <a:bodyPr/>
                  <a:lstStyle/>
                  <a:p>
                    <a:r>
                      <a:rPr lang="en-US"/>
                      <a:t>2%</a:t>
                    </a:r>
                  </a:p>
                </c:rich>
              </c:tx>
              <c:dLblPos val="inEnd"/>
              <c:showLegendKey val="0"/>
              <c:showVal val="1"/>
              <c:showCatName val="0"/>
              <c:showSerName val="0"/>
              <c:showPercent val="0"/>
              <c:showBubbleSize val="0"/>
              <c:extLst>
                <c:ext xmlns:c15="http://schemas.microsoft.com/office/drawing/2012/chart" uri="{CE6537A1-D6FC-4f65-9D91-7224C49458BB}"/>
              </c:extLst>
            </c:dLbl>
            <c:dLbl>
              <c:idx val="2"/>
              <c:tx>
                <c:rich>
                  <a:bodyPr/>
                  <a:lstStyle/>
                  <a:p>
                    <a:r>
                      <a:rPr lang="en-US"/>
                      <a:t>2%</a:t>
                    </a:r>
                  </a:p>
                </c:rich>
              </c:tx>
              <c:dLblPos val="inEnd"/>
              <c:showLegendKey val="0"/>
              <c:showVal val="1"/>
              <c:showCatName val="0"/>
              <c:showSerName val="0"/>
              <c:showPercent val="0"/>
              <c:showBubbleSize val="0"/>
              <c:extLst>
                <c:ext xmlns:c15="http://schemas.microsoft.com/office/drawing/2012/chart" uri="{CE6537A1-D6FC-4f65-9D91-7224C49458BB}"/>
              </c:extLst>
            </c:dLbl>
            <c:dLbl>
              <c:idx val="3"/>
              <c:tx>
                <c:rich>
                  <a:bodyPr/>
                  <a:lstStyle/>
                  <a:p>
                    <a:r>
                      <a:rPr lang="en-US"/>
                      <a:t>3%</a:t>
                    </a:r>
                  </a:p>
                </c:rich>
              </c:tx>
              <c:dLblPos val="inEnd"/>
              <c:showLegendKey val="0"/>
              <c:showVal val="1"/>
              <c:showCatName val="0"/>
              <c:showSerName val="0"/>
              <c:showPercent val="0"/>
              <c:showBubbleSize val="0"/>
              <c:extLst>
                <c:ext xmlns:c15="http://schemas.microsoft.com/office/drawing/2012/chart" uri="{CE6537A1-D6FC-4f65-9D91-7224C49458BB}"/>
              </c:extLst>
            </c:dLbl>
            <c:dLbl>
              <c:idx val="4"/>
              <c:tx>
                <c:rich>
                  <a:bodyPr/>
                  <a:lstStyle/>
                  <a:p>
                    <a:r>
                      <a:rPr lang="en-US"/>
                      <a:t>5%</a:t>
                    </a:r>
                  </a:p>
                </c:rich>
              </c:tx>
              <c:dLblPos val="inEnd"/>
              <c:showLegendKey val="0"/>
              <c:showVal val="1"/>
              <c:showCatName val="0"/>
              <c:showSerName val="0"/>
              <c:showPercent val="0"/>
              <c:showBubbleSize val="0"/>
              <c:extLst>
                <c:ext xmlns:c15="http://schemas.microsoft.com/office/drawing/2012/chart" uri="{CE6537A1-D6FC-4f65-9D91-7224C49458BB}"/>
              </c:extLst>
            </c:dLbl>
            <c:dLbl>
              <c:idx val="5"/>
              <c:tx>
                <c:rich>
                  <a:bodyPr/>
                  <a:lstStyle/>
                  <a:p>
                    <a:r>
                      <a:rPr lang="en-US"/>
                      <a:t>5%</a:t>
                    </a:r>
                  </a:p>
                </c:rich>
              </c:tx>
              <c:dLblPos val="inEnd"/>
              <c:showLegendKey val="0"/>
              <c:showVal val="1"/>
              <c:showCatName val="0"/>
              <c:showSerName val="0"/>
              <c:showPercent val="0"/>
              <c:showBubbleSize val="0"/>
              <c:extLst>
                <c:ext xmlns:c15="http://schemas.microsoft.com/office/drawing/2012/chart" uri="{CE6537A1-D6FC-4f65-9D91-7224C49458BB}"/>
              </c:extLst>
            </c:dLbl>
            <c:dLbl>
              <c:idx val="6"/>
              <c:tx>
                <c:rich>
                  <a:bodyPr/>
                  <a:lstStyle/>
                  <a:p>
                    <a:r>
                      <a:rPr lang="en-US"/>
                      <a:t>7%</a:t>
                    </a:r>
                  </a:p>
                </c:rich>
              </c:tx>
              <c:dLblPos val="inEnd"/>
              <c:showLegendKey val="0"/>
              <c:showVal val="1"/>
              <c:showCatName val="0"/>
              <c:showSerName val="0"/>
              <c:showPercent val="0"/>
              <c:showBubbleSize val="0"/>
              <c:extLst>
                <c:ext xmlns:c15="http://schemas.microsoft.com/office/drawing/2012/chart" uri="{CE6537A1-D6FC-4f65-9D91-7224C49458BB}"/>
              </c:extLst>
            </c:dLbl>
            <c:dLbl>
              <c:idx val="7"/>
              <c:tx>
                <c:rich>
                  <a:bodyPr/>
                  <a:lstStyle/>
                  <a:p>
                    <a:r>
                      <a:rPr lang="en-US"/>
                      <a:t>8%</a:t>
                    </a:r>
                  </a:p>
                </c:rich>
              </c:tx>
              <c:dLblPos val="inEnd"/>
              <c:showLegendKey val="0"/>
              <c:showVal val="1"/>
              <c:showCatName val="0"/>
              <c:showSerName val="0"/>
              <c:showPercent val="0"/>
              <c:showBubbleSize val="0"/>
              <c:extLst>
                <c:ext xmlns:c15="http://schemas.microsoft.com/office/drawing/2012/chart" uri="{CE6537A1-D6FC-4f65-9D91-7224C49458BB}"/>
              </c:extLst>
            </c:dLbl>
            <c:dLbl>
              <c:idx val="8"/>
              <c:tx>
                <c:rich>
                  <a:bodyPr/>
                  <a:lstStyle/>
                  <a:p>
                    <a:r>
                      <a:rPr lang="en-US"/>
                      <a:t>8%</a:t>
                    </a:r>
                  </a:p>
                </c:rich>
              </c:tx>
              <c:dLblPos val="inEnd"/>
              <c:showLegendKey val="0"/>
              <c:showVal val="1"/>
              <c:showCatName val="0"/>
              <c:showSerName val="0"/>
              <c:showPercent val="0"/>
              <c:showBubbleSize val="0"/>
              <c:extLst>
                <c:ext xmlns:c15="http://schemas.microsoft.com/office/drawing/2012/chart" uri="{CE6537A1-D6FC-4f65-9D91-7224C49458BB}"/>
              </c:extLst>
            </c:dLbl>
            <c:dLbl>
              <c:idx val="9"/>
              <c:tx>
                <c:rich>
                  <a:bodyPr/>
                  <a:lstStyle/>
                  <a:p>
                    <a:r>
                      <a:rPr lang="en-US"/>
                      <a:t>18%</a:t>
                    </a:r>
                  </a:p>
                </c:rich>
              </c:tx>
              <c:dLblPos val="inEnd"/>
              <c:showLegendKey val="0"/>
              <c:showVal val="1"/>
              <c:showCatName val="0"/>
              <c:showSerName val="0"/>
              <c:showPercent val="0"/>
              <c:showBubbleSize val="0"/>
              <c:extLst>
                <c:ext xmlns:c15="http://schemas.microsoft.com/office/drawing/2012/chart" uri="{CE6537A1-D6FC-4f65-9D91-7224C49458BB}"/>
              </c:extLst>
            </c:dLbl>
            <c:dLbl>
              <c:idx val="10"/>
              <c:tx>
                <c:rich>
                  <a:bodyPr/>
                  <a:lstStyle/>
                  <a:p>
                    <a:r>
                      <a:rPr lang="en-US"/>
                      <a:t>40%</a:t>
                    </a:r>
                  </a:p>
                </c:rich>
              </c:tx>
              <c:dLblPos val="inEnd"/>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wrap="square" lIns="38100" tIns="19050" rIns="38100" bIns="19050" anchor="ctr">
                <a:spAutoFit/>
              </a:bodyPr>
              <a:lstStyle/>
              <a:p>
                <a:pPr>
                  <a:defRPr>
                    <a:solidFill>
                      <a:schemeClr val="bg1"/>
                    </a:solidFill>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'Figure 2a'!$B$7:$B$17</c:f>
              <c:strCache>
                <c:ptCount val="11"/>
                <c:pt idx="0">
                  <c:v>Mid Ulster (£20m)</c:v>
                </c:pt>
                <c:pt idx="1">
                  <c:v>Lisburn and Castlereagh (£20m)</c:v>
                </c:pt>
                <c:pt idx="2">
                  <c:v>Antrim and Newtownabbey (£24m)</c:v>
                </c:pt>
                <c:pt idx="3">
                  <c:v>Armagh City, Banbridge and Craigavon (£27m)</c:v>
                </c:pt>
                <c:pt idx="4">
                  <c:v>Ards and North Down (£52m)</c:v>
                </c:pt>
                <c:pt idx="5">
                  <c:v>Mid and East Antrim (£57m)</c:v>
                </c:pt>
                <c:pt idx="6">
                  <c:v>Derry City and Strabane (£71m)</c:v>
                </c:pt>
                <c:pt idx="7">
                  <c:v>Fermanagh and Omagh (£79m)</c:v>
                </c:pt>
                <c:pt idx="8">
                  <c:v>Newry, Mourne and Down (£84m)</c:v>
                </c:pt>
                <c:pt idx="9">
                  <c:v>Causeway Coast and Glens (£192m)</c:v>
                </c:pt>
                <c:pt idx="10">
                  <c:v>Belfast (£417m)</c:v>
                </c:pt>
              </c:strCache>
            </c:strRef>
          </c:cat>
          <c:val>
            <c:numRef>
              <c:f>'Figure 2a'!$C$7:$C$17</c:f>
              <c:numCache>
                <c:formatCode>#,##0</c:formatCode>
                <c:ptCount val="11"/>
                <c:pt idx="0">
                  <c:v>19.994129061483701</c:v>
                </c:pt>
                <c:pt idx="1">
                  <c:v>20.167248087262113</c:v>
                </c:pt>
                <c:pt idx="2">
                  <c:v>24.058629470800742</c:v>
                </c:pt>
                <c:pt idx="3">
                  <c:v>26.969065514753687</c:v>
                </c:pt>
                <c:pt idx="4">
                  <c:v>52.220232740824336</c:v>
                </c:pt>
                <c:pt idx="5">
                  <c:v>57.385524114393341</c:v>
                </c:pt>
                <c:pt idx="6">
                  <c:v>71.391372521406865</c:v>
                </c:pt>
                <c:pt idx="7">
                  <c:v>79.374430643342791</c:v>
                </c:pt>
                <c:pt idx="8">
                  <c:v>83.671689003034658</c:v>
                </c:pt>
                <c:pt idx="9">
                  <c:v>191.53950338323793</c:v>
                </c:pt>
                <c:pt idx="10">
                  <c:v>417.22427062494086</c:v>
                </c:pt>
              </c:numCache>
            </c:numRef>
          </c:val>
        </c:ser>
        <c:dLbls>
          <c:showLegendKey val="0"/>
          <c:showVal val="0"/>
          <c:showCatName val="0"/>
          <c:showSerName val="0"/>
          <c:showPercent val="0"/>
          <c:showBubbleSize val="0"/>
        </c:dLbls>
        <c:gapWidth val="150"/>
        <c:axId val="371883816"/>
        <c:axId val="371891264"/>
      </c:barChart>
      <c:catAx>
        <c:axId val="371883816"/>
        <c:scaling>
          <c:orientation val="minMax"/>
        </c:scaling>
        <c:delete val="0"/>
        <c:axPos val="l"/>
        <c:numFmt formatCode="General" sourceLinked="0"/>
        <c:majorTickMark val="out"/>
        <c:minorTickMark val="none"/>
        <c:tickLblPos val="nextTo"/>
        <c:crossAx val="371891264"/>
        <c:crosses val="autoZero"/>
        <c:auto val="1"/>
        <c:lblAlgn val="ctr"/>
        <c:lblOffset val="100"/>
        <c:noMultiLvlLbl val="0"/>
      </c:catAx>
      <c:valAx>
        <c:axId val="371891264"/>
        <c:scaling>
          <c:orientation val="minMax"/>
        </c:scaling>
        <c:delete val="1"/>
        <c:axPos val="b"/>
        <c:numFmt formatCode="#,##0" sourceLinked="1"/>
        <c:majorTickMark val="out"/>
        <c:minorTickMark val="none"/>
        <c:tickLblPos val="nextTo"/>
        <c:crossAx val="371883816"/>
        <c:crosses val="autoZero"/>
        <c:crossBetween val="between"/>
      </c:valAx>
    </c:plotArea>
    <c:plotVisOnly val="1"/>
    <c:dispBlanksAs val="gap"/>
    <c:showDLblsOverMax val="0"/>
  </c:chart>
  <c:spPr>
    <a:ln>
      <a:noFill/>
    </a:ln>
  </c:spPr>
  <c:txPr>
    <a:bodyPr/>
    <a:lstStyle/>
    <a:p>
      <a:pPr>
        <a:defRPr>
          <a:latin typeface="Arial" pitchFamily="34" charset="0"/>
          <a:cs typeface="Arial" pitchFamily="34" charset="0"/>
        </a:defRPr>
      </a:pPr>
      <a:endParaRPr lang="en-US"/>
    </a:p>
  </c:txPr>
  <c:printSettings>
    <c:headerFooter/>
    <c:pageMargins b="0.750000000000005" l="0.70000000000000062" r="0.70000000000000062" t="0.750000000000005"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3330103533948459E-2"/>
          <c:y val="3.6343902958076588E-2"/>
          <c:w val="0.93091326600395308"/>
          <c:h val="0.82183254295984054"/>
        </c:manualLayout>
      </c:layout>
      <c:barChart>
        <c:barDir val="col"/>
        <c:grouping val="clustered"/>
        <c:varyColors val="0"/>
        <c:ser>
          <c:idx val="0"/>
          <c:order val="0"/>
          <c:tx>
            <c:strRef>
              <c:f>'Figures 3a-3c'!$D$7</c:f>
              <c:strCache>
                <c:ptCount val="1"/>
                <c:pt idx="0">
                  <c:v>Holiday/ Leisure/ Pleasure</c:v>
                </c:pt>
              </c:strCache>
            </c:strRef>
          </c:tx>
          <c:spPr>
            <a:solidFill>
              <a:schemeClr val="accent1"/>
            </a:solidFill>
            <a:ln>
              <a:noFill/>
            </a:ln>
          </c:spPr>
          <c:invertIfNegative val="0"/>
          <c:dPt>
            <c:idx val="4"/>
            <c:invertIfNegative val="0"/>
            <c:bubble3D val="0"/>
          </c:dPt>
          <c:dPt>
            <c:idx val="6"/>
            <c:invertIfNegative val="0"/>
            <c:bubble3D val="0"/>
          </c:dPt>
          <c:dPt>
            <c:idx val="10"/>
            <c:invertIfNegative val="0"/>
            <c:bubble3D val="0"/>
          </c:dPt>
          <c:dPt>
            <c:idx val="11"/>
            <c:invertIfNegative val="0"/>
            <c:bubble3D val="0"/>
            <c:spPr>
              <a:solidFill>
                <a:srgbClr val="00B050"/>
              </a:solidFill>
              <a:ln>
                <a:noFill/>
              </a:ln>
            </c:spPr>
          </c:dPt>
          <c:cat>
            <c:strRef>
              <c:f>'Figures 3a-3c'!$C$8:$C$19</c:f>
              <c:strCache>
                <c:ptCount val="12"/>
                <c:pt idx="0">
                  <c:v>Antrim &amp; Newtownabbey</c:v>
                </c:pt>
                <c:pt idx="1">
                  <c:v>Ards &amp; North Down</c:v>
                </c:pt>
                <c:pt idx="2">
                  <c:v>Armagh City, Banbridge &amp; Craigavon</c:v>
                </c:pt>
                <c:pt idx="3">
                  <c:v>Belfast</c:v>
                </c:pt>
                <c:pt idx="4">
                  <c:v>Causeway Coast &amp; Glens</c:v>
                </c:pt>
                <c:pt idx="5">
                  <c:v>Derry City &amp; Strabane</c:v>
                </c:pt>
                <c:pt idx="6">
                  <c:v>Fermanagh &amp; Omagh</c:v>
                </c:pt>
                <c:pt idx="7">
                  <c:v>Lisburn &amp; Castlereagh</c:v>
                </c:pt>
                <c:pt idx="8">
                  <c:v>Mid &amp; East Antrim</c:v>
                </c:pt>
                <c:pt idx="9">
                  <c:v>Mid Ulster</c:v>
                </c:pt>
                <c:pt idx="10">
                  <c:v>Newry, Mourne &amp; Down</c:v>
                </c:pt>
                <c:pt idx="11">
                  <c:v>Northern Ireland</c:v>
                </c:pt>
              </c:strCache>
            </c:strRef>
          </c:cat>
          <c:val>
            <c:numRef>
              <c:f>'Figures 3a-3c'!$D$8:$D$19</c:f>
              <c:numCache>
                <c:formatCode>0%</c:formatCode>
                <c:ptCount val="12"/>
                <c:pt idx="0">
                  <c:v>0.2510937205485741</c:v>
                </c:pt>
                <c:pt idx="1">
                  <c:v>0.36044137840535317</c:v>
                </c:pt>
                <c:pt idx="2">
                  <c:v>0.19306967538546502</c:v>
                </c:pt>
                <c:pt idx="3">
                  <c:v>0.47974678308505453</c:v>
                </c:pt>
                <c:pt idx="4">
                  <c:v>0.76584130373073123</c:v>
                </c:pt>
                <c:pt idx="5">
                  <c:v>0.4122929427164661</c:v>
                </c:pt>
                <c:pt idx="6">
                  <c:v>0.57001475960641657</c:v>
                </c:pt>
                <c:pt idx="7">
                  <c:v>0.23792839132301755</c:v>
                </c:pt>
                <c:pt idx="8">
                  <c:v>0.47064913088978222</c:v>
                </c:pt>
                <c:pt idx="9">
                  <c:v>0.26872170882976743</c:v>
                </c:pt>
                <c:pt idx="10">
                  <c:v>0.65142603433777979</c:v>
                </c:pt>
                <c:pt idx="11">
                  <c:v>0.51870723565222776</c:v>
                </c:pt>
              </c:numCache>
            </c:numRef>
          </c:val>
        </c:ser>
        <c:dLbls>
          <c:showLegendKey val="0"/>
          <c:showVal val="0"/>
          <c:showCatName val="0"/>
          <c:showSerName val="0"/>
          <c:showPercent val="0"/>
          <c:showBubbleSize val="0"/>
        </c:dLbls>
        <c:gapWidth val="150"/>
        <c:axId val="371886952"/>
        <c:axId val="371889696"/>
      </c:barChart>
      <c:lineChart>
        <c:grouping val="standard"/>
        <c:varyColors val="0"/>
        <c:ser>
          <c:idx val="1"/>
          <c:order val="1"/>
          <c:tx>
            <c:strRef>
              <c:f>'Figures 3a-3c'!$E$7</c:f>
              <c:strCache>
                <c:ptCount val="1"/>
                <c:pt idx="0">
                  <c:v>NI Average</c:v>
                </c:pt>
              </c:strCache>
            </c:strRef>
          </c:tx>
          <c:spPr>
            <a:ln w="34925">
              <a:solidFill>
                <a:srgbClr val="00B050"/>
              </a:solidFill>
              <a:prstDash val="dash"/>
            </a:ln>
          </c:spPr>
          <c:marker>
            <c:symbol val="none"/>
          </c:marker>
          <c:cat>
            <c:strRef>
              <c:f>'Figures 3a-3c'!$C$8:$C$19</c:f>
              <c:strCache>
                <c:ptCount val="12"/>
                <c:pt idx="0">
                  <c:v>Antrim &amp; Newtownabbey</c:v>
                </c:pt>
                <c:pt idx="1">
                  <c:v>Ards &amp; North Down</c:v>
                </c:pt>
                <c:pt idx="2">
                  <c:v>Armagh City, Banbridge &amp; Craigavon</c:v>
                </c:pt>
                <c:pt idx="3">
                  <c:v>Belfast</c:v>
                </c:pt>
                <c:pt idx="4">
                  <c:v>Causeway Coast &amp; Glens</c:v>
                </c:pt>
                <c:pt idx="5">
                  <c:v>Derry City &amp; Strabane</c:v>
                </c:pt>
                <c:pt idx="6">
                  <c:v>Fermanagh &amp; Omagh</c:v>
                </c:pt>
                <c:pt idx="7">
                  <c:v>Lisburn &amp; Castlereagh</c:v>
                </c:pt>
                <c:pt idx="8">
                  <c:v>Mid &amp; East Antrim</c:v>
                </c:pt>
                <c:pt idx="9">
                  <c:v>Mid Ulster</c:v>
                </c:pt>
                <c:pt idx="10">
                  <c:v>Newry, Mourne &amp; Down</c:v>
                </c:pt>
                <c:pt idx="11">
                  <c:v>Northern Ireland</c:v>
                </c:pt>
              </c:strCache>
            </c:strRef>
          </c:cat>
          <c:val>
            <c:numRef>
              <c:f>'Figures 3a-3c'!$E$8:$E$19</c:f>
              <c:numCache>
                <c:formatCode>0%</c:formatCode>
                <c:ptCount val="12"/>
                <c:pt idx="0">
                  <c:v>0.51870723565222776</c:v>
                </c:pt>
                <c:pt idx="1">
                  <c:v>0.51870723565222776</c:v>
                </c:pt>
                <c:pt idx="2">
                  <c:v>0.51870723565222776</c:v>
                </c:pt>
                <c:pt idx="3">
                  <c:v>0.51870723565222776</c:v>
                </c:pt>
                <c:pt idx="4">
                  <c:v>0.51870723565222776</c:v>
                </c:pt>
                <c:pt idx="5">
                  <c:v>0.51870723565222776</c:v>
                </c:pt>
                <c:pt idx="6">
                  <c:v>0.51870723565222776</c:v>
                </c:pt>
                <c:pt idx="7">
                  <c:v>0.51870723565222776</c:v>
                </c:pt>
                <c:pt idx="8">
                  <c:v>0.51870723565222776</c:v>
                </c:pt>
                <c:pt idx="9">
                  <c:v>0.51870723565222776</c:v>
                </c:pt>
                <c:pt idx="10">
                  <c:v>0.51870723565222776</c:v>
                </c:pt>
                <c:pt idx="11">
                  <c:v>0.51870723565222776</c:v>
                </c:pt>
              </c:numCache>
            </c:numRef>
          </c:val>
          <c:smooth val="0"/>
        </c:ser>
        <c:dLbls>
          <c:showLegendKey val="0"/>
          <c:showVal val="0"/>
          <c:showCatName val="0"/>
          <c:showSerName val="0"/>
          <c:showPercent val="0"/>
          <c:showBubbleSize val="0"/>
        </c:dLbls>
        <c:marker val="1"/>
        <c:smooth val="0"/>
        <c:axId val="371888912"/>
        <c:axId val="371885384"/>
      </c:lineChart>
      <c:catAx>
        <c:axId val="371888912"/>
        <c:scaling>
          <c:orientation val="minMax"/>
        </c:scaling>
        <c:delete val="0"/>
        <c:axPos val="b"/>
        <c:numFmt formatCode="General" sourceLinked="0"/>
        <c:majorTickMark val="out"/>
        <c:minorTickMark val="none"/>
        <c:tickLblPos val="nextTo"/>
        <c:txPr>
          <a:bodyPr rot="-5400000" vert="horz"/>
          <a:lstStyle/>
          <a:p>
            <a:pPr>
              <a:defRPr>
                <a:latin typeface="Arial" panose="020B0604020202020204" pitchFamily="34" charset="0"/>
                <a:cs typeface="Arial" panose="020B0604020202020204" pitchFamily="34" charset="0"/>
              </a:defRPr>
            </a:pPr>
            <a:endParaRPr lang="en-US"/>
          </a:p>
        </c:txPr>
        <c:crossAx val="371885384"/>
        <c:crosses val="autoZero"/>
        <c:auto val="1"/>
        <c:lblAlgn val="ctr"/>
        <c:lblOffset val="100"/>
        <c:noMultiLvlLbl val="0"/>
      </c:catAx>
      <c:valAx>
        <c:axId val="371885384"/>
        <c:scaling>
          <c:orientation val="minMax"/>
          <c:max val="0.8"/>
        </c:scaling>
        <c:delete val="0"/>
        <c:axPos val="l"/>
        <c:numFmt formatCode="0%" sourceLinked="1"/>
        <c:majorTickMark val="out"/>
        <c:minorTickMark val="none"/>
        <c:tickLblPos val="nextTo"/>
        <c:txPr>
          <a:bodyPr/>
          <a:lstStyle/>
          <a:p>
            <a:pPr>
              <a:defRPr>
                <a:latin typeface="Arial" pitchFamily="34" charset="0"/>
                <a:cs typeface="Arial" pitchFamily="34" charset="0"/>
              </a:defRPr>
            </a:pPr>
            <a:endParaRPr lang="en-US"/>
          </a:p>
        </c:txPr>
        <c:crossAx val="371888912"/>
        <c:crosses val="autoZero"/>
        <c:crossBetween val="between"/>
      </c:valAx>
      <c:valAx>
        <c:axId val="371889696"/>
        <c:scaling>
          <c:orientation val="minMax"/>
          <c:max val="0.60000000000000009"/>
        </c:scaling>
        <c:delete val="1"/>
        <c:axPos val="r"/>
        <c:numFmt formatCode="0%" sourceLinked="1"/>
        <c:majorTickMark val="out"/>
        <c:minorTickMark val="none"/>
        <c:tickLblPos val="nextTo"/>
        <c:crossAx val="371886952"/>
        <c:crosses val="max"/>
        <c:crossBetween val="between"/>
      </c:valAx>
      <c:catAx>
        <c:axId val="371886952"/>
        <c:scaling>
          <c:orientation val="minMax"/>
        </c:scaling>
        <c:delete val="1"/>
        <c:axPos val="b"/>
        <c:numFmt formatCode="General" sourceLinked="1"/>
        <c:majorTickMark val="out"/>
        <c:minorTickMark val="none"/>
        <c:tickLblPos val="nextTo"/>
        <c:crossAx val="371889696"/>
        <c:crosses val="autoZero"/>
        <c:auto val="1"/>
        <c:lblAlgn val="ctr"/>
        <c:lblOffset val="100"/>
        <c:noMultiLvlLbl val="0"/>
      </c:catAx>
    </c:plotArea>
    <c:plotVisOnly val="1"/>
    <c:dispBlanksAs val="gap"/>
    <c:showDLblsOverMax val="0"/>
  </c:chart>
  <c:spPr>
    <a:ln>
      <a:noFill/>
    </a:ln>
  </c:spPr>
  <c:printSettings>
    <c:headerFooter/>
    <c:pageMargins b="0.750000000000005" l="0.70000000000000062" r="0.70000000000000062" t="0.750000000000005"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'Figures 3a-3c'!$F$7</c:f>
              <c:strCache>
                <c:ptCount val="1"/>
                <c:pt idx="0">
                  <c:v>Visiting Friends /Relatives</c:v>
                </c:pt>
              </c:strCache>
            </c:strRef>
          </c:tx>
          <c:spPr>
            <a:solidFill>
              <a:schemeClr val="accent1"/>
            </a:solidFill>
            <a:ln>
              <a:noFill/>
            </a:ln>
          </c:spPr>
          <c:invertIfNegative val="0"/>
          <c:dPt>
            <c:idx val="0"/>
            <c:invertIfNegative val="0"/>
            <c:bubble3D val="0"/>
          </c:dPt>
          <c:dPt>
            <c:idx val="2"/>
            <c:invertIfNegative val="0"/>
            <c:bubble3D val="0"/>
          </c:dPt>
          <c:dPt>
            <c:idx val="7"/>
            <c:invertIfNegative val="0"/>
            <c:bubble3D val="0"/>
          </c:dPt>
          <c:dPt>
            <c:idx val="9"/>
            <c:invertIfNegative val="0"/>
            <c:bubble3D val="0"/>
          </c:dPt>
          <c:dPt>
            <c:idx val="11"/>
            <c:invertIfNegative val="0"/>
            <c:bubble3D val="0"/>
            <c:spPr>
              <a:solidFill>
                <a:srgbClr val="00B050"/>
              </a:solidFill>
              <a:ln>
                <a:noFill/>
              </a:ln>
            </c:spPr>
          </c:dPt>
          <c:cat>
            <c:strRef>
              <c:f>'Figures 3a-3c'!$C$8:$C$19</c:f>
              <c:strCache>
                <c:ptCount val="12"/>
                <c:pt idx="0">
                  <c:v>Antrim &amp; Newtownabbey</c:v>
                </c:pt>
                <c:pt idx="1">
                  <c:v>Ards &amp; North Down</c:v>
                </c:pt>
                <c:pt idx="2">
                  <c:v>Armagh City, Banbridge &amp; Craigavon</c:v>
                </c:pt>
                <c:pt idx="3">
                  <c:v>Belfast</c:v>
                </c:pt>
                <c:pt idx="4">
                  <c:v>Causeway Coast &amp; Glens</c:v>
                </c:pt>
                <c:pt idx="5">
                  <c:v>Derry City &amp; Strabane</c:v>
                </c:pt>
                <c:pt idx="6">
                  <c:v>Fermanagh &amp; Omagh</c:v>
                </c:pt>
                <c:pt idx="7">
                  <c:v>Lisburn &amp; Castlereagh</c:v>
                </c:pt>
                <c:pt idx="8">
                  <c:v>Mid &amp; East Antrim</c:v>
                </c:pt>
                <c:pt idx="9">
                  <c:v>Mid Ulster</c:v>
                </c:pt>
                <c:pt idx="10">
                  <c:v>Newry, Mourne &amp; Down</c:v>
                </c:pt>
                <c:pt idx="11">
                  <c:v>Northern Ireland</c:v>
                </c:pt>
              </c:strCache>
            </c:strRef>
          </c:cat>
          <c:val>
            <c:numRef>
              <c:f>'Figures 3a-3c'!$F$8:$F$19</c:f>
              <c:numCache>
                <c:formatCode>0%</c:formatCode>
                <c:ptCount val="12"/>
                <c:pt idx="0">
                  <c:v>0.59583363818303137</c:v>
                </c:pt>
                <c:pt idx="1">
                  <c:v>0.55624602109519861</c:v>
                </c:pt>
                <c:pt idx="2">
                  <c:v>0.69851713678681882</c:v>
                </c:pt>
                <c:pt idx="3">
                  <c:v>0.34545521620819741</c:v>
                </c:pt>
                <c:pt idx="4">
                  <c:v>0.19859073161668836</c:v>
                </c:pt>
                <c:pt idx="5">
                  <c:v>0.46966367913519147</c:v>
                </c:pt>
                <c:pt idx="6">
                  <c:v>0.35792943655931819</c:v>
                </c:pt>
                <c:pt idx="7">
                  <c:v>0.63607365634013557</c:v>
                </c:pt>
                <c:pt idx="8">
                  <c:v>0.42994915710919041</c:v>
                </c:pt>
                <c:pt idx="9">
                  <c:v>0.63377942695379852</c:v>
                </c:pt>
                <c:pt idx="10">
                  <c:v>0.28850660316760174</c:v>
                </c:pt>
                <c:pt idx="11">
                  <c:v>0.37330303997341929</c:v>
                </c:pt>
              </c:numCache>
            </c:numRef>
          </c:val>
        </c:ser>
        <c:dLbls>
          <c:showLegendKey val="0"/>
          <c:showVal val="0"/>
          <c:showCatName val="0"/>
          <c:showSerName val="0"/>
          <c:showPercent val="0"/>
          <c:showBubbleSize val="0"/>
        </c:dLbls>
        <c:gapWidth val="150"/>
        <c:axId val="371887344"/>
        <c:axId val="371889304"/>
      </c:barChart>
      <c:lineChart>
        <c:grouping val="standard"/>
        <c:varyColors val="0"/>
        <c:ser>
          <c:idx val="1"/>
          <c:order val="1"/>
          <c:tx>
            <c:strRef>
              <c:f>'Figures 3a-3c'!$G$7</c:f>
              <c:strCache>
                <c:ptCount val="1"/>
                <c:pt idx="0">
                  <c:v>NI Average</c:v>
                </c:pt>
              </c:strCache>
            </c:strRef>
          </c:tx>
          <c:spPr>
            <a:ln w="31750">
              <a:solidFill>
                <a:srgbClr val="00B050"/>
              </a:solidFill>
              <a:prstDash val="dash"/>
            </a:ln>
          </c:spPr>
          <c:marker>
            <c:symbol val="none"/>
          </c:marker>
          <c:cat>
            <c:strRef>
              <c:f>'Figures 3a-3c'!$C$8:$C$19</c:f>
              <c:strCache>
                <c:ptCount val="12"/>
                <c:pt idx="0">
                  <c:v>Antrim &amp; Newtownabbey</c:v>
                </c:pt>
                <c:pt idx="1">
                  <c:v>Ards &amp; North Down</c:v>
                </c:pt>
                <c:pt idx="2">
                  <c:v>Armagh City, Banbridge &amp; Craigavon</c:v>
                </c:pt>
                <c:pt idx="3">
                  <c:v>Belfast</c:v>
                </c:pt>
                <c:pt idx="4">
                  <c:v>Causeway Coast &amp; Glens</c:v>
                </c:pt>
                <c:pt idx="5">
                  <c:v>Derry City &amp; Strabane</c:v>
                </c:pt>
                <c:pt idx="6">
                  <c:v>Fermanagh &amp; Omagh</c:v>
                </c:pt>
                <c:pt idx="7">
                  <c:v>Lisburn &amp; Castlereagh</c:v>
                </c:pt>
                <c:pt idx="8">
                  <c:v>Mid &amp; East Antrim</c:v>
                </c:pt>
                <c:pt idx="9">
                  <c:v>Mid Ulster</c:v>
                </c:pt>
                <c:pt idx="10">
                  <c:v>Newry, Mourne &amp; Down</c:v>
                </c:pt>
                <c:pt idx="11">
                  <c:v>Northern Ireland</c:v>
                </c:pt>
              </c:strCache>
            </c:strRef>
          </c:cat>
          <c:val>
            <c:numRef>
              <c:f>'Figures 3a-3c'!$G$8:$G$19</c:f>
              <c:numCache>
                <c:formatCode>0%</c:formatCode>
                <c:ptCount val="12"/>
                <c:pt idx="0">
                  <c:v>0.37330303997341929</c:v>
                </c:pt>
                <c:pt idx="1">
                  <c:v>0.37330303997341929</c:v>
                </c:pt>
                <c:pt idx="2">
                  <c:v>0.37330303997341929</c:v>
                </c:pt>
                <c:pt idx="3">
                  <c:v>0.37330303997341929</c:v>
                </c:pt>
                <c:pt idx="4">
                  <c:v>0.37330303997341929</c:v>
                </c:pt>
                <c:pt idx="5">
                  <c:v>0.37330303997341929</c:v>
                </c:pt>
                <c:pt idx="6">
                  <c:v>0.37330303997341929</c:v>
                </c:pt>
                <c:pt idx="7">
                  <c:v>0.37330303997341929</c:v>
                </c:pt>
                <c:pt idx="8">
                  <c:v>0.37330303997341929</c:v>
                </c:pt>
                <c:pt idx="9">
                  <c:v>0.37330303997341929</c:v>
                </c:pt>
                <c:pt idx="10">
                  <c:v>0.37330303997341929</c:v>
                </c:pt>
                <c:pt idx="11">
                  <c:v>0.37330303997341929</c:v>
                </c:pt>
              </c:numCache>
            </c:numRef>
          </c:val>
          <c:smooth val="0"/>
        </c:ser>
        <c:dLbls>
          <c:showLegendKey val="0"/>
          <c:showVal val="0"/>
          <c:showCatName val="0"/>
          <c:showSerName val="0"/>
          <c:showPercent val="0"/>
          <c:showBubbleSize val="0"/>
        </c:dLbls>
        <c:marker val="1"/>
        <c:smooth val="0"/>
        <c:axId val="371887344"/>
        <c:axId val="371889304"/>
      </c:lineChart>
      <c:catAx>
        <c:axId val="371887344"/>
        <c:scaling>
          <c:orientation val="minMax"/>
        </c:scaling>
        <c:delete val="0"/>
        <c:axPos val="b"/>
        <c:numFmt formatCode="General" sourceLinked="0"/>
        <c:majorTickMark val="out"/>
        <c:minorTickMark val="none"/>
        <c:tickLblPos val="nextTo"/>
        <c:txPr>
          <a:bodyPr rot="-5400000" vert="horz"/>
          <a:lstStyle/>
          <a:p>
            <a:pPr>
              <a:defRPr>
                <a:latin typeface="Arial" panose="020B0604020202020204" pitchFamily="34" charset="0"/>
                <a:cs typeface="Arial" panose="020B0604020202020204" pitchFamily="34" charset="0"/>
              </a:defRPr>
            </a:pPr>
            <a:endParaRPr lang="en-US"/>
          </a:p>
        </c:txPr>
        <c:crossAx val="371889304"/>
        <c:crosses val="autoZero"/>
        <c:auto val="1"/>
        <c:lblAlgn val="ctr"/>
        <c:lblOffset val="100"/>
        <c:noMultiLvlLbl val="0"/>
      </c:catAx>
      <c:valAx>
        <c:axId val="371889304"/>
        <c:scaling>
          <c:orientation val="minMax"/>
        </c:scaling>
        <c:delete val="0"/>
        <c:axPos val="l"/>
        <c:numFmt formatCode="0%" sourceLinked="1"/>
        <c:majorTickMark val="out"/>
        <c:minorTickMark val="none"/>
        <c:tickLblPos val="nextTo"/>
        <c:txPr>
          <a:bodyPr/>
          <a:lstStyle/>
          <a:p>
            <a:pPr>
              <a:defRPr>
                <a:latin typeface="Arial" pitchFamily="34" charset="0"/>
                <a:cs typeface="Arial" pitchFamily="34" charset="0"/>
              </a:defRPr>
            </a:pPr>
            <a:endParaRPr lang="en-US"/>
          </a:p>
        </c:txPr>
        <c:crossAx val="371887344"/>
        <c:crosses val="autoZero"/>
        <c:crossBetween val="between"/>
      </c:valAx>
    </c:plotArea>
    <c:plotVisOnly val="1"/>
    <c:dispBlanksAs val="gap"/>
    <c:showDLblsOverMax val="0"/>
  </c:chart>
  <c:spPr>
    <a:ln>
      <a:noFill/>
    </a:ln>
  </c:spPr>
  <c:printSettings>
    <c:headerFooter/>
    <c:pageMargins b="0.750000000000005" l="0.70000000000000062" r="0.70000000000000062" t="0.750000000000005"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7794954529766341E-2"/>
          <c:y val="3.1746031746031744E-2"/>
          <c:w val="0.95245330572210585"/>
          <c:h val="0.79272633777920609"/>
        </c:manualLayout>
      </c:layout>
      <c:barChart>
        <c:barDir val="col"/>
        <c:grouping val="clustered"/>
        <c:varyColors val="0"/>
        <c:ser>
          <c:idx val="0"/>
          <c:order val="0"/>
          <c:tx>
            <c:strRef>
              <c:f>'Figures 3a-3c'!$H$7</c:f>
              <c:strCache>
                <c:ptCount val="1"/>
                <c:pt idx="0">
                  <c:v>Business</c:v>
                </c:pt>
              </c:strCache>
            </c:strRef>
          </c:tx>
          <c:spPr>
            <a:solidFill>
              <a:schemeClr val="accent1"/>
            </a:solidFill>
            <a:ln>
              <a:noFill/>
            </a:ln>
          </c:spPr>
          <c:invertIfNegative val="0"/>
          <c:dPt>
            <c:idx val="0"/>
            <c:invertIfNegative val="0"/>
            <c:bubble3D val="0"/>
          </c:dPt>
          <c:dPt>
            <c:idx val="3"/>
            <c:invertIfNegative val="0"/>
            <c:bubble3D val="0"/>
          </c:dPt>
          <c:dPt>
            <c:idx val="5"/>
            <c:invertIfNegative val="0"/>
            <c:bubble3D val="0"/>
          </c:dPt>
          <c:dPt>
            <c:idx val="7"/>
            <c:invertIfNegative val="0"/>
            <c:bubble3D val="0"/>
          </c:dPt>
          <c:dPt>
            <c:idx val="9"/>
            <c:invertIfNegative val="0"/>
            <c:bubble3D val="0"/>
          </c:dPt>
          <c:dPt>
            <c:idx val="11"/>
            <c:invertIfNegative val="0"/>
            <c:bubble3D val="0"/>
            <c:spPr>
              <a:solidFill>
                <a:srgbClr val="00B050"/>
              </a:solidFill>
              <a:ln>
                <a:noFill/>
              </a:ln>
            </c:spPr>
          </c:dPt>
          <c:cat>
            <c:strRef>
              <c:f>'Figures 3a-3c'!$C$8:$C$19</c:f>
              <c:strCache>
                <c:ptCount val="12"/>
                <c:pt idx="0">
                  <c:v>Antrim &amp; Newtownabbey</c:v>
                </c:pt>
                <c:pt idx="1">
                  <c:v>Ards &amp; North Down</c:v>
                </c:pt>
                <c:pt idx="2">
                  <c:v>Armagh City, Banbridge &amp; Craigavon</c:v>
                </c:pt>
                <c:pt idx="3">
                  <c:v>Belfast</c:v>
                </c:pt>
                <c:pt idx="4">
                  <c:v>Causeway Coast &amp; Glens</c:v>
                </c:pt>
                <c:pt idx="5">
                  <c:v>Derry City &amp; Strabane</c:v>
                </c:pt>
                <c:pt idx="6">
                  <c:v>Fermanagh &amp; Omagh</c:v>
                </c:pt>
                <c:pt idx="7">
                  <c:v>Lisburn &amp; Castlereagh</c:v>
                </c:pt>
                <c:pt idx="8">
                  <c:v>Mid &amp; East Antrim</c:v>
                </c:pt>
                <c:pt idx="9">
                  <c:v>Mid Ulster</c:v>
                </c:pt>
                <c:pt idx="10">
                  <c:v>Newry, Mourne &amp; Down</c:v>
                </c:pt>
                <c:pt idx="11">
                  <c:v>Northern Ireland</c:v>
                </c:pt>
              </c:strCache>
            </c:strRef>
          </c:cat>
          <c:val>
            <c:numRef>
              <c:f>'Figures 3a-3c'!$H$8:$H$19</c:f>
              <c:numCache>
                <c:formatCode>0%</c:formatCode>
                <c:ptCount val="12"/>
                <c:pt idx="0">
                  <c:v>9.7833036556595046E-2</c:v>
                </c:pt>
                <c:pt idx="1">
                  <c:v>4.5649304109307592E-2</c:v>
                </c:pt>
                <c:pt idx="2">
                  <c:v>7.3084281455630909E-2</c:v>
                </c:pt>
                <c:pt idx="3">
                  <c:v>0.14874501508232144</c:v>
                </c:pt>
                <c:pt idx="4">
                  <c:v>2.6888288387046117E-2</c:v>
                </c:pt>
                <c:pt idx="5">
                  <c:v>8.1277552849510534E-2</c:v>
                </c:pt>
                <c:pt idx="6">
                  <c:v>5.5665386759673065E-2</c:v>
                </c:pt>
                <c:pt idx="7">
                  <c:v>9.2611567689024787E-2</c:v>
                </c:pt>
                <c:pt idx="8">
                  <c:v>5.5114222372245503E-2</c:v>
                </c:pt>
                <c:pt idx="9">
                  <c:v>6.149311549618508E-2</c:v>
                </c:pt>
                <c:pt idx="10">
                  <c:v>3.8877588052853344E-2</c:v>
                </c:pt>
                <c:pt idx="11">
                  <c:v>8.2640607462183005E-2</c:v>
                </c:pt>
              </c:numCache>
            </c:numRef>
          </c:val>
        </c:ser>
        <c:dLbls>
          <c:showLegendKey val="0"/>
          <c:showVal val="0"/>
          <c:showCatName val="0"/>
          <c:showSerName val="0"/>
          <c:showPercent val="0"/>
          <c:showBubbleSize val="0"/>
        </c:dLbls>
        <c:gapWidth val="150"/>
        <c:axId val="371890480"/>
        <c:axId val="155329872"/>
      </c:barChart>
      <c:lineChart>
        <c:grouping val="standard"/>
        <c:varyColors val="0"/>
        <c:ser>
          <c:idx val="1"/>
          <c:order val="1"/>
          <c:tx>
            <c:strRef>
              <c:f>'Figures 3a-3c'!$I$7</c:f>
              <c:strCache>
                <c:ptCount val="1"/>
                <c:pt idx="0">
                  <c:v>NI Average</c:v>
                </c:pt>
              </c:strCache>
            </c:strRef>
          </c:tx>
          <c:spPr>
            <a:ln w="31750">
              <a:solidFill>
                <a:srgbClr val="00B050"/>
              </a:solidFill>
              <a:prstDash val="dash"/>
            </a:ln>
          </c:spPr>
          <c:marker>
            <c:symbol val="none"/>
          </c:marker>
          <c:cat>
            <c:strRef>
              <c:f>'Figures 3a-3c'!$C$8:$C$19</c:f>
              <c:strCache>
                <c:ptCount val="12"/>
                <c:pt idx="0">
                  <c:v>Antrim &amp; Newtownabbey</c:v>
                </c:pt>
                <c:pt idx="1">
                  <c:v>Ards &amp; North Down</c:v>
                </c:pt>
                <c:pt idx="2">
                  <c:v>Armagh City, Banbridge &amp; Craigavon</c:v>
                </c:pt>
                <c:pt idx="3">
                  <c:v>Belfast</c:v>
                </c:pt>
                <c:pt idx="4">
                  <c:v>Causeway Coast &amp; Glens</c:v>
                </c:pt>
                <c:pt idx="5">
                  <c:v>Derry City &amp; Strabane</c:v>
                </c:pt>
                <c:pt idx="6">
                  <c:v>Fermanagh &amp; Omagh</c:v>
                </c:pt>
                <c:pt idx="7">
                  <c:v>Lisburn &amp; Castlereagh</c:v>
                </c:pt>
                <c:pt idx="8">
                  <c:v>Mid &amp; East Antrim</c:v>
                </c:pt>
                <c:pt idx="9">
                  <c:v>Mid Ulster</c:v>
                </c:pt>
                <c:pt idx="10">
                  <c:v>Newry, Mourne &amp; Down</c:v>
                </c:pt>
                <c:pt idx="11">
                  <c:v>Northern Ireland</c:v>
                </c:pt>
              </c:strCache>
            </c:strRef>
          </c:cat>
          <c:val>
            <c:numRef>
              <c:f>'Figures 3a-3c'!$I$8:$I$19</c:f>
              <c:numCache>
                <c:formatCode>0%</c:formatCode>
                <c:ptCount val="12"/>
                <c:pt idx="0">
                  <c:v>8.2640607462183005E-2</c:v>
                </c:pt>
                <c:pt idx="1">
                  <c:v>8.2640607462183005E-2</c:v>
                </c:pt>
                <c:pt idx="2">
                  <c:v>8.2640607462183005E-2</c:v>
                </c:pt>
                <c:pt idx="3">
                  <c:v>8.2640607462183005E-2</c:v>
                </c:pt>
                <c:pt idx="4">
                  <c:v>8.2640607462183005E-2</c:v>
                </c:pt>
                <c:pt idx="5">
                  <c:v>8.2640607462183005E-2</c:v>
                </c:pt>
                <c:pt idx="6">
                  <c:v>8.2640607462183005E-2</c:v>
                </c:pt>
                <c:pt idx="7">
                  <c:v>8.2640607462183005E-2</c:v>
                </c:pt>
                <c:pt idx="8">
                  <c:v>8.2640607462183005E-2</c:v>
                </c:pt>
                <c:pt idx="9">
                  <c:v>8.2640607462183005E-2</c:v>
                </c:pt>
                <c:pt idx="10">
                  <c:v>8.2640607462183005E-2</c:v>
                </c:pt>
                <c:pt idx="11">
                  <c:v>8.2640607462183005E-2</c:v>
                </c:pt>
              </c:numCache>
            </c:numRef>
          </c:val>
          <c:smooth val="0"/>
        </c:ser>
        <c:dLbls>
          <c:showLegendKey val="0"/>
          <c:showVal val="0"/>
          <c:showCatName val="0"/>
          <c:showSerName val="0"/>
          <c:showPercent val="0"/>
          <c:showBubbleSize val="0"/>
        </c:dLbls>
        <c:marker val="1"/>
        <c:smooth val="0"/>
        <c:axId val="371890480"/>
        <c:axId val="155329872"/>
      </c:lineChart>
      <c:catAx>
        <c:axId val="371890480"/>
        <c:scaling>
          <c:orientation val="minMax"/>
        </c:scaling>
        <c:delete val="0"/>
        <c:axPos val="b"/>
        <c:numFmt formatCode="General" sourceLinked="0"/>
        <c:majorTickMark val="out"/>
        <c:minorTickMark val="none"/>
        <c:tickLblPos val="nextTo"/>
        <c:txPr>
          <a:bodyPr rot="-5400000" vert="horz"/>
          <a:lstStyle/>
          <a:p>
            <a:pPr>
              <a:defRPr>
                <a:latin typeface="Arial" panose="020B0604020202020204" pitchFamily="34" charset="0"/>
                <a:cs typeface="Arial" panose="020B0604020202020204" pitchFamily="34" charset="0"/>
              </a:defRPr>
            </a:pPr>
            <a:endParaRPr lang="en-US"/>
          </a:p>
        </c:txPr>
        <c:crossAx val="155329872"/>
        <c:crosses val="autoZero"/>
        <c:auto val="1"/>
        <c:lblAlgn val="ctr"/>
        <c:lblOffset val="100"/>
        <c:noMultiLvlLbl val="0"/>
      </c:catAx>
      <c:valAx>
        <c:axId val="155329872"/>
        <c:scaling>
          <c:orientation val="minMax"/>
          <c:max val="0.80000000000000104"/>
          <c:min val="0"/>
        </c:scaling>
        <c:delete val="0"/>
        <c:axPos val="l"/>
        <c:numFmt formatCode="0%" sourceLinked="1"/>
        <c:majorTickMark val="out"/>
        <c:minorTickMark val="none"/>
        <c:tickLblPos val="nextTo"/>
        <c:txPr>
          <a:bodyPr/>
          <a:lstStyle/>
          <a:p>
            <a:pPr>
              <a:defRPr>
                <a:latin typeface="Arial" pitchFamily="34" charset="0"/>
                <a:cs typeface="Arial" pitchFamily="34" charset="0"/>
              </a:defRPr>
            </a:pPr>
            <a:endParaRPr lang="en-US"/>
          </a:p>
        </c:txPr>
        <c:crossAx val="371890480"/>
        <c:crosses val="autoZero"/>
        <c:crossBetween val="between"/>
      </c:valAx>
    </c:plotArea>
    <c:plotVisOnly val="1"/>
    <c:dispBlanksAs val="gap"/>
    <c:showDLblsOverMax val="0"/>
  </c:chart>
  <c:spPr>
    <a:solidFill>
      <a:schemeClr val="bg1"/>
    </a:solidFill>
    <a:ln>
      <a:noFill/>
    </a:ln>
  </c:spPr>
  <c:printSettings>
    <c:headerFooter/>
    <c:pageMargins b="0.750000000000005" l="0.70000000000000062" r="0.70000000000000062" t="0.750000000000005"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0.2626091983265324"/>
          <c:y val="3.0334370752889528E-2"/>
          <c:w val="0.73114372968102948"/>
          <c:h val="0.87573048400149656"/>
        </c:manualLayout>
      </c:layout>
      <c:barChart>
        <c:barDir val="bar"/>
        <c:grouping val="stacked"/>
        <c:varyColors val="0"/>
        <c:ser>
          <c:idx val="0"/>
          <c:order val="0"/>
          <c:tx>
            <c:strRef>
              <c:f>'Figure 4a'!$B$5</c:f>
              <c:strCache>
                <c:ptCount val="1"/>
                <c:pt idx="0">
                  <c:v>Hotel (9,592)</c:v>
                </c:pt>
              </c:strCache>
            </c:strRef>
          </c:tx>
          <c:spPr>
            <a:solidFill>
              <a:schemeClr val="accent1">
                <a:shade val="58000"/>
              </a:schemeClr>
            </a:solidFill>
            <a:ln>
              <a:noFill/>
            </a:ln>
            <a:effectLst/>
          </c:spPr>
          <c:invertIfNegative val="0"/>
          <c:cat>
            <c:strRef>
              <c:f>'Figure 4a'!$A$6:$A$16</c:f>
              <c:strCache>
                <c:ptCount val="11"/>
                <c:pt idx="0">
                  <c:v>Armagh City, Banbridge and Craigavon (594)</c:v>
                </c:pt>
                <c:pt idx="1">
                  <c:v>Lisburn and Castlereagh (605)</c:v>
                </c:pt>
                <c:pt idx="2">
                  <c:v>Mid Ulster (758)</c:v>
                </c:pt>
                <c:pt idx="3">
                  <c:v>Ards and North Down (1,130)</c:v>
                </c:pt>
                <c:pt idx="4">
                  <c:v>Mid and East Antrim (1,173)</c:v>
                </c:pt>
                <c:pt idx="5">
                  <c:v>Fermanagh and Omagh (1,959)</c:v>
                </c:pt>
                <c:pt idx="6">
                  <c:v>Derry City and Strabane (2,116)</c:v>
                </c:pt>
                <c:pt idx="7">
                  <c:v>Newry, Mourne and Down (2,178)</c:v>
                </c:pt>
                <c:pt idx="8">
                  <c:v>Antrim and Newtownabbey (2,235)</c:v>
                </c:pt>
                <c:pt idx="9">
                  <c:v>Belfast (8,935)</c:v>
                </c:pt>
                <c:pt idx="10">
                  <c:v>Causeway Coast and Glens (9,015)</c:v>
                </c:pt>
              </c:strCache>
            </c:strRef>
          </c:cat>
          <c:val>
            <c:numRef>
              <c:f>'Figure 4a'!$B$6:$B$16</c:f>
              <c:numCache>
                <c:formatCode>General</c:formatCode>
                <c:ptCount val="11"/>
                <c:pt idx="0">
                  <c:v>207</c:v>
                </c:pt>
                <c:pt idx="1">
                  <c:v>255</c:v>
                </c:pt>
                <c:pt idx="2">
                  <c:v>237</c:v>
                </c:pt>
                <c:pt idx="3">
                  <c:v>378</c:v>
                </c:pt>
                <c:pt idx="4">
                  <c:v>539</c:v>
                </c:pt>
                <c:pt idx="5">
                  <c:v>421</c:v>
                </c:pt>
                <c:pt idx="6">
                  <c:v>838</c:v>
                </c:pt>
                <c:pt idx="7" formatCode="#,##0">
                  <c:v>562</c:v>
                </c:pt>
                <c:pt idx="8">
                  <c:v>631</c:v>
                </c:pt>
                <c:pt idx="9">
                  <c:v>4791</c:v>
                </c:pt>
                <c:pt idx="10">
                  <c:v>733</c:v>
                </c:pt>
              </c:numCache>
            </c:numRef>
          </c:val>
        </c:ser>
        <c:ser>
          <c:idx val="1"/>
          <c:order val="1"/>
          <c:tx>
            <c:strRef>
              <c:f>'Figure 4a'!$C$5</c:f>
              <c:strCache>
                <c:ptCount val="1"/>
                <c:pt idx="0">
                  <c:v>Bed&amp;Breakfasts, Guesthouses and Guest Accommodation (3,975)</c:v>
                </c:pt>
              </c:strCache>
            </c:strRef>
          </c:tx>
          <c:spPr>
            <a:solidFill>
              <a:schemeClr val="accent1">
                <a:shade val="86000"/>
              </a:schemeClr>
            </a:solidFill>
            <a:ln>
              <a:noFill/>
            </a:ln>
            <a:effectLst/>
          </c:spPr>
          <c:invertIfNegative val="0"/>
          <c:cat>
            <c:strRef>
              <c:f>'Figure 4a'!$A$6:$A$16</c:f>
              <c:strCache>
                <c:ptCount val="11"/>
                <c:pt idx="0">
                  <c:v>Armagh City, Banbridge and Craigavon (594)</c:v>
                </c:pt>
                <c:pt idx="1">
                  <c:v>Lisburn and Castlereagh (605)</c:v>
                </c:pt>
                <c:pt idx="2">
                  <c:v>Mid Ulster (758)</c:v>
                </c:pt>
                <c:pt idx="3">
                  <c:v>Ards and North Down (1,130)</c:v>
                </c:pt>
                <c:pt idx="4">
                  <c:v>Mid and East Antrim (1,173)</c:v>
                </c:pt>
                <c:pt idx="5">
                  <c:v>Fermanagh and Omagh (1,959)</c:v>
                </c:pt>
                <c:pt idx="6">
                  <c:v>Derry City and Strabane (2,116)</c:v>
                </c:pt>
                <c:pt idx="7">
                  <c:v>Newry, Mourne and Down (2,178)</c:v>
                </c:pt>
                <c:pt idx="8">
                  <c:v>Antrim and Newtownabbey (2,235)</c:v>
                </c:pt>
                <c:pt idx="9">
                  <c:v>Belfast (8,935)</c:v>
                </c:pt>
                <c:pt idx="10">
                  <c:v>Causeway Coast and Glens (9,015)</c:v>
                </c:pt>
              </c:strCache>
            </c:strRef>
          </c:cat>
          <c:val>
            <c:numRef>
              <c:f>'Figure 4a'!$C$6:$C$16</c:f>
              <c:numCache>
                <c:formatCode>General</c:formatCode>
                <c:ptCount val="11"/>
                <c:pt idx="0">
                  <c:v>185</c:v>
                </c:pt>
                <c:pt idx="1">
                  <c:v>158</c:v>
                </c:pt>
                <c:pt idx="2">
                  <c:v>193</c:v>
                </c:pt>
                <c:pt idx="3">
                  <c:v>233</c:v>
                </c:pt>
                <c:pt idx="4">
                  <c:v>200.00000000000003</c:v>
                </c:pt>
                <c:pt idx="5">
                  <c:v>441.99999999999989</c:v>
                </c:pt>
                <c:pt idx="6">
                  <c:v>308</c:v>
                </c:pt>
                <c:pt idx="7">
                  <c:v>478.99999999999994</c:v>
                </c:pt>
                <c:pt idx="8">
                  <c:v>140</c:v>
                </c:pt>
                <c:pt idx="9">
                  <c:v>631</c:v>
                </c:pt>
                <c:pt idx="10">
                  <c:v>1006.0000000000005</c:v>
                </c:pt>
              </c:numCache>
            </c:numRef>
          </c:val>
        </c:ser>
        <c:ser>
          <c:idx val="2"/>
          <c:order val="2"/>
          <c:tx>
            <c:strRef>
              <c:f>'Figure 4a'!$D$5</c:f>
              <c:strCache>
                <c:ptCount val="1"/>
                <c:pt idx="0">
                  <c:v>Self Catering (12,235)</c:v>
                </c:pt>
              </c:strCache>
            </c:strRef>
          </c:tx>
          <c:spPr>
            <a:solidFill>
              <a:schemeClr val="accent1">
                <a:tint val="86000"/>
              </a:schemeClr>
            </a:solidFill>
            <a:ln>
              <a:noFill/>
            </a:ln>
            <a:effectLst/>
          </c:spPr>
          <c:invertIfNegative val="0"/>
          <c:cat>
            <c:strRef>
              <c:f>'Figure 4a'!$A$6:$A$16</c:f>
              <c:strCache>
                <c:ptCount val="11"/>
                <c:pt idx="0">
                  <c:v>Armagh City, Banbridge and Craigavon (594)</c:v>
                </c:pt>
                <c:pt idx="1">
                  <c:v>Lisburn and Castlereagh (605)</c:v>
                </c:pt>
                <c:pt idx="2">
                  <c:v>Mid Ulster (758)</c:v>
                </c:pt>
                <c:pt idx="3">
                  <c:v>Ards and North Down (1,130)</c:v>
                </c:pt>
                <c:pt idx="4">
                  <c:v>Mid and East Antrim (1,173)</c:v>
                </c:pt>
                <c:pt idx="5">
                  <c:v>Fermanagh and Omagh (1,959)</c:v>
                </c:pt>
                <c:pt idx="6">
                  <c:v>Derry City and Strabane (2,116)</c:v>
                </c:pt>
                <c:pt idx="7">
                  <c:v>Newry, Mourne and Down (2,178)</c:v>
                </c:pt>
                <c:pt idx="8">
                  <c:v>Antrim and Newtownabbey (2,235)</c:v>
                </c:pt>
                <c:pt idx="9">
                  <c:v>Belfast (8,935)</c:v>
                </c:pt>
                <c:pt idx="10">
                  <c:v>Causeway Coast and Glens (9,015)</c:v>
                </c:pt>
              </c:strCache>
            </c:strRef>
          </c:cat>
          <c:val>
            <c:numRef>
              <c:f>'Figure 4a'!$D$6:$D$16</c:f>
              <c:numCache>
                <c:formatCode>General</c:formatCode>
                <c:ptCount val="11"/>
                <c:pt idx="0">
                  <c:v>171</c:v>
                </c:pt>
                <c:pt idx="1">
                  <c:v>187</c:v>
                </c:pt>
                <c:pt idx="2" formatCode="#,##0">
                  <c:v>320</c:v>
                </c:pt>
                <c:pt idx="3">
                  <c:v>446</c:v>
                </c:pt>
                <c:pt idx="4">
                  <c:v>414</c:v>
                </c:pt>
                <c:pt idx="5">
                  <c:v>1028</c:v>
                </c:pt>
                <c:pt idx="6">
                  <c:v>389</c:v>
                </c:pt>
                <c:pt idx="7">
                  <c:v>974</c:v>
                </c:pt>
                <c:pt idx="8">
                  <c:v>138</c:v>
                </c:pt>
                <c:pt idx="9">
                  <c:v>1480</c:v>
                </c:pt>
                <c:pt idx="10">
                  <c:v>6688</c:v>
                </c:pt>
              </c:numCache>
            </c:numRef>
          </c:val>
        </c:ser>
        <c:ser>
          <c:idx val="3"/>
          <c:order val="3"/>
          <c:tx>
            <c:strRef>
              <c:f>'Figure 4a'!$E$5</c:f>
              <c:strCache>
                <c:ptCount val="1"/>
                <c:pt idx="0">
                  <c:v>Other (4,896)</c:v>
                </c:pt>
              </c:strCache>
            </c:strRef>
          </c:tx>
          <c:spPr>
            <a:solidFill>
              <a:schemeClr val="accent1">
                <a:tint val="58000"/>
              </a:schemeClr>
            </a:solidFill>
            <a:ln>
              <a:noFill/>
            </a:ln>
            <a:effectLst/>
          </c:spPr>
          <c:invertIfNegative val="0"/>
          <c:cat>
            <c:strRef>
              <c:f>'Figure 4a'!$A$6:$A$16</c:f>
              <c:strCache>
                <c:ptCount val="11"/>
                <c:pt idx="0">
                  <c:v>Armagh City, Banbridge and Craigavon (594)</c:v>
                </c:pt>
                <c:pt idx="1">
                  <c:v>Lisburn and Castlereagh (605)</c:v>
                </c:pt>
                <c:pt idx="2">
                  <c:v>Mid Ulster (758)</c:v>
                </c:pt>
                <c:pt idx="3">
                  <c:v>Ards and North Down (1,130)</c:v>
                </c:pt>
                <c:pt idx="4">
                  <c:v>Mid and East Antrim (1,173)</c:v>
                </c:pt>
                <c:pt idx="5">
                  <c:v>Fermanagh and Omagh (1,959)</c:v>
                </c:pt>
                <c:pt idx="6">
                  <c:v>Derry City and Strabane (2,116)</c:v>
                </c:pt>
                <c:pt idx="7">
                  <c:v>Newry, Mourne and Down (2,178)</c:v>
                </c:pt>
                <c:pt idx="8">
                  <c:v>Antrim and Newtownabbey (2,235)</c:v>
                </c:pt>
                <c:pt idx="9">
                  <c:v>Belfast (8,935)</c:v>
                </c:pt>
                <c:pt idx="10">
                  <c:v>Causeway Coast and Glens (9,015)</c:v>
                </c:pt>
              </c:strCache>
            </c:strRef>
          </c:cat>
          <c:val>
            <c:numRef>
              <c:f>'Figure 4a'!$E$6:$E$16</c:f>
              <c:numCache>
                <c:formatCode>General</c:formatCode>
                <c:ptCount val="11"/>
                <c:pt idx="0">
                  <c:v>31</c:v>
                </c:pt>
                <c:pt idx="1">
                  <c:v>5</c:v>
                </c:pt>
                <c:pt idx="2">
                  <c:v>8</c:v>
                </c:pt>
                <c:pt idx="3">
                  <c:v>73</c:v>
                </c:pt>
                <c:pt idx="4" formatCode="#,##0">
                  <c:v>20</c:v>
                </c:pt>
                <c:pt idx="5">
                  <c:v>68</c:v>
                </c:pt>
                <c:pt idx="6">
                  <c:v>581</c:v>
                </c:pt>
                <c:pt idx="7" formatCode="#,##0">
                  <c:v>163</c:v>
                </c:pt>
                <c:pt idx="8">
                  <c:v>1326</c:v>
                </c:pt>
                <c:pt idx="9">
                  <c:v>2033</c:v>
                </c:pt>
                <c:pt idx="10">
                  <c:v>588</c:v>
                </c:pt>
              </c:numCache>
            </c:numRef>
          </c:val>
        </c:ser>
        <c:dLbls>
          <c:showLegendKey val="0"/>
          <c:showVal val="0"/>
          <c:showCatName val="0"/>
          <c:showSerName val="0"/>
          <c:showPercent val="0"/>
          <c:showBubbleSize val="0"/>
        </c:dLbls>
        <c:gapWidth val="150"/>
        <c:overlap val="100"/>
        <c:axId val="155326344"/>
        <c:axId val="155324384"/>
      </c:barChart>
      <c:catAx>
        <c:axId val="15532634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155324384"/>
        <c:crosses val="autoZero"/>
        <c:auto val="1"/>
        <c:lblAlgn val="ctr"/>
        <c:lblOffset val="100"/>
        <c:noMultiLvlLbl val="0"/>
      </c:catAx>
      <c:valAx>
        <c:axId val="155324384"/>
        <c:scaling>
          <c:orientation val="minMax"/>
        </c:scaling>
        <c:delete val="1"/>
        <c:axPos val="b"/>
        <c:numFmt formatCode="General" sourceLinked="1"/>
        <c:majorTickMark val="none"/>
        <c:minorTickMark val="none"/>
        <c:tickLblPos val="nextTo"/>
        <c:crossAx val="15532634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barChart>
        <c:barDir val="bar"/>
        <c:grouping val="clustered"/>
        <c:varyColors val="0"/>
        <c:ser>
          <c:idx val="0"/>
          <c:order val="0"/>
          <c:tx>
            <c:strRef>
              <c:f>'Figure 4b'!$C$4</c:f>
              <c:strCache>
                <c:ptCount val="1"/>
                <c:pt idx="0">
                  <c:v>Rooms Sold</c:v>
                </c:pt>
              </c:strCache>
            </c:strRef>
          </c:tx>
          <c:spPr>
            <a:solidFill>
              <a:schemeClr val="accent1"/>
            </a:solidFill>
            <a:ln>
              <a:noFill/>
            </a:ln>
            <a:effectLst/>
          </c:spPr>
          <c:invertIfNegative val="0"/>
          <c:cat>
            <c:strRef>
              <c:f>'Figure 4b'!$B$5:$B$14</c:f>
              <c:strCache>
                <c:ptCount val="10"/>
                <c:pt idx="0">
                  <c:v>Mid Ulster (41,000)</c:v>
                </c:pt>
                <c:pt idx="1">
                  <c:v>Armagh City, Banbridge and Craigavon (46,000)</c:v>
                </c:pt>
                <c:pt idx="2">
                  <c:v>Ards and North Down (62,000)</c:v>
                </c:pt>
                <c:pt idx="3">
                  <c:v>Fermanagh and Omagh (102,000)</c:v>
                </c:pt>
                <c:pt idx="4">
                  <c:v>Newry, Mourne and Down (123,000)</c:v>
                </c:pt>
                <c:pt idx="5">
                  <c:v>Antrim and Newtownabbey (131,000)</c:v>
                </c:pt>
                <c:pt idx="6">
                  <c:v>Mid and East Antrim (141,000)</c:v>
                </c:pt>
                <c:pt idx="7">
                  <c:v>Causeway Coast and Glens (170,000)</c:v>
                </c:pt>
                <c:pt idx="8">
                  <c:v>Derry City and Strabane (186,000)</c:v>
                </c:pt>
                <c:pt idx="9">
                  <c:v>Belfast (1,240,000)</c:v>
                </c:pt>
              </c:strCache>
            </c:strRef>
          </c:cat>
          <c:val>
            <c:numRef>
              <c:f>'Figure 4b'!$C$5:$C$14</c:f>
              <c:numCache>
                <c:formatCode>0</c:formatCode>
                <c:ptCount val="10"/>
                <c:pt idx="0">
                  <c:v>41096.019481412724</c:v>
                </c:pt>
                <c:pt idx="1">
                  <c:v>46387.31482559671</c:v>
                </c:pt>
                <c:pt idx="2">
                  <c:v>62474.336780806327</c:v>
                </c:pt>
                <c:pt idx="3">
                  <c:v>101817.02994446232</c:v>
                </c:pt>
                <c:pt idx="4">
                  <c:v>122831.3743952401</c:v>
                </c:pt>
                <c:pt idx="5">
                  <c:v>131479.69223806477</c:v>
                </c:pt>
                <c:pt idx="6">
                  <c:v>141079.50102265147</c:v>
                </c:pt>
                <c:pt idx="7">
                  <c:v>170396.00234658667</c:v>
                </c:pt>
                <c:pt idx="8">
                  <c:v>185839.95847178635</c:v>
                </c:pt>
                <c:pt idx="9">
                  <c:v>1239897.512972781</c:v>
                </c:pt>
              </c:numCache>
            </c:numRef>
          </c:val>
        </c:ser>
        <c:dLbls>
          <c:showLegendKey val="0"/>
          <c:showVal val="0"/>
          <c:showCatName val="0"/>
          <c:showSerName val="0"/>
          <c:showPercent val="0"/>
          <c:showBubbleSize val="0"/>
        </c:dLbls>
        <c:gapWidth val="182"/>
        <c:axId val="155327520"/>
        <c:axId val="155326736"/>
      </c:barChart>
      <c:catAx>
        <c:axId val="15532752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155326736"/>
        <c:crosses val="autoZero"/>
        <c:auto val="1"/>
        <c:lblAlgn val="ctr"/>
        <c:lblOffset val="100"/>
        <c:noMultiLvlLbl val="0"/>
      </c:catAx>
      <c:valAx>
        <c:axId val="155326736"/>
        <c:scaling>
          <c:orientation val="minMax"/>
        </c:scaling>
        <c:delete val="1"/>
        <c:axPos val="b"/>
        <c:numFmt formatCode="0" sourceLinked="1"/>
        <c:majorTickMark val="none"/>
        <c:minorTickMark val="none"/>
        <c:tickLblPos val="nextTo"/>
        <c:crossAx val="15532752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8394940725649411"/>
          <c:y val="2.9350109666734289E-2"/>
          <c:w val="0.79522399868870397"/>
          <c:h val="0.86735443150846914"/>
        </c:manualLayout>
      </c:layout>
      <c:barChart>
        <c:barDir val="bar"/>
        <c:grouping val="clustered"/>
        <c:varyColors val="0"/>
        <c:ser>
          <c:idx val="0"/>
          <c:order val="0"/>
          <c:tx>
            <c:strRef>
              <c:f>'Figure 6a '!$C$7</c:f>
              <c:strCache>
                <c:ptCount val="1"/>
                <c:pt idx="0">
                  <c:v>Tourism Jobs</c:v>
                </c:pt>
              </c:strCache>
            </c:strRef>
          </c:tx>
          <c:spPr>
            <a:solidFill>
              <a:schemeClr val="tx2"/>
            </a:solidFill>
            <a:ln>
              <a:solidFill>
                <a:schemeClr val="tx2"/>
              </a:solidFill>
            </a:ln>
          </c:spPr>
          <c:invertIfNegative val="0"/>
          <c:dLbls>
            <c:dLbl>
              <c:idx val="0"/>
              <c:tx>
                <c:rich>
                  <a:bodyPr/>
                  <a:lstStyle/>
                  <a:p>
                    <a:r>
                      <a:rPr lang="en-US"/>
                      <a:t>5%</a:t>
                    </a:r>
                  </a:p>
                </c:rich>
              </c:tx>
              <c:dLblPos val="inEnd"/>
              <c:showLegendKey val="0"/>
              <c:showVal val="1"/>
              <c:showCatName val="0"/>
              <c:showSerName val="0"/>
              <c:showPercent val="0"/>
              <c:showBubbleSize val="0"/>
              <c:extLst>
                <c:ext xmlns:c15="http://schemas.microsoft.com/office/drawing/2012/chart" uri="{CE6537A1-D6FC-4f65-9D91-7224C49458BB}"/>
              </c:extLst>
            </c:dLbl>
            <c:dLbl>
              <c:idx val="1"/>
              <c:tx>
                <c:rich>
                  <a:bodyPr/>
                  <a:lstStyle/>
                  <a:p>
                    <a:r>
                      <a:rPr lang="en-US"/>
                      <a:t>5%</a:t>
                    </a:r>
                  </a:p>
                </c:rich>
              </c:tx>
              <c:dLblPos val="inEnd"/>
              <c:showLegendKey val="0"/>
              <c:showVal val="1"/>
              <c:showCatName val="0"/>
              <c:showSerName val="0"/>
              <c:showPercent val="0"/>
              <c:showBubbleSize val="0"/>
              <c:extLst>
                <c:ext xmlns:c15="http://schemas.microsoft.com/office/drawing/2012/chart" uri="{CE6537A1-D6FC-4f65-9D91-7224C49458BB}"/>
              </c:extLst>
            </c:dLbl>
            <c:dLbl>
              <c:idx val="2"/>
              <c:tx>
                <c:rich>
                  <a:bodyPr/>
                  <a:lstStyle/>
                  <a:p>
                    <a:r>
                      <a:rPr lang="en-US"/>
                      <a:t>6%</a:t>
                    </a:r>
                  </a:p>
                </c:rich>
              </c:tx>
              <c:dLblPos val="inEnd"/>
              <c:showLegendKey val="0"/>
              <c:showVal val="1"/>
              <c:showCatName val="0"/>
              <c:showSerName val="0"/>
              <c:showPercent val="0"/>
              <c:showBubbleSize val="0"/>
              <c:extLst>
                <c:ext xmlns:c15="http://schemas.microsoft.com/office/drawing/2012/chart" uri="{CE6537A1-D6FC-4f65-9D91-7224C49458BB}"/>
              </c:extLst>
            </c:dLbl>
            <c:dLbl>
              <c:idx val="3"/>
              <c:tx>
                <c:rich>
                  <a:bodyPr/>
                  <a:lstStyle/>
                  <a:p>
                    <a:r>
                      <a:rPr lang="en-US"/>
                      <a:t>7%</a:t>
                    </a:r>
                  </a:p>
                </c:rich>
              </c:tx>
              <c:dLblPos val="inEnd"/>
              <c:showLegendKey val="0"/>
              <c:showVal val="1"/>
              <c:showCatName val="0"/>
              <c:showSerName val="0"/>
              <c:showPercent val="0"/>
              <c:showBubbleSize val="0"/>
              <c:extLst>
                <c:ext xmlns:c15="http://schemas.microsoft.com/office/drawing/2012/chart" uri="{CE6537A1-D6FC-4f65-9D91-7224C49458BB}"/>
              </c:extLst>
            </c:dLbl>
            <c:dLbl>
              <c:idx val="4"/>
              <c:tx>
                <c:rich>
                  <a:bodyPr/>
                  <a:lstStyle/>
                  <a:p>
                    <a:r>
                      <a:rPr lang="en-US"/>
                      <a:t>7%</a:t>
                    </a:r>
                  </a:p>
                </c:rich>
              </c:tx>
              <c:dLblPos val="inEnd"/>
              <c:showLegendKey val="0"/>
              <c:showVal val="1"/>
              <c:showCatName val="0"/>
              <c:showSerName val="0"/>
              <c:showPercent val="0"/>
              <c:showBubbleSize val="0"/>
              <c:extLst>
                <c:ext xmlns:c15="http://schemas.microsoft.com/office/drawing/2012/chart" uri="{CE6537A1-D6FC-4f65-9D91-7224C49458BB}"/>
              </c:extLst>
            </c:dLbl>
            <c:dLbl>
              <c:idx val="5"/>
              <c:tx>
                <c:rich>
                  <a:bodyPr/>
                  <a:lstStyle/>
                  <a:p>
                    <a:r>
                      <a:rPr lang="en-US"/>
                      <a:t>8%</a:t>
                    </a:r>
                  </a:p>
                </c:rich>
              </c:tx>
              <c:dLblPos val="inEnd"/>
              <c:showLegendKey val="0"/>
              <c:showVal val="1"/>
              <c:showCatName val="0"/>
              <c:showSerName val="0"/>
              <c:showPercent val="0"/>
              <c:showBubbleSize val="0"/>
              <c:extLst>
                <c:ext xmlns:c15="http://schemas.microsoft.com/office/drawing/2012/chart" uri="{CE6537A1-D6FC-4f65-9D91-7224C49458BB}"/>
              </c:extLst>
            </c:dLbl>
            <c:dLbl>
              <c:idx val="6"/>
              <c:tx>
                <c:rich>
                  <a:bodyPr/>
                  <a:lstStyle/>
                  <a:p>
                    <a:r>
                      <a:rPr lang="en-US"/>
                      <a:t>8%</a:t>
                    </a:r>
                  </a:p>
                </c:rich>
              </c:tx>
              <c:dLblPos val="inEnd"/>
              <c:showLegendKey val="0"/>
              <c:showVal val="1"/>
              <c:showCatName val="0"/>
              <c:showSerName val="0"/>
              <c:showPercent val="0"/>
              <c:showBubbleSize val="0"/>
              <c:extLst>
                <c:ext xmlns:c15="http://schemas.microsoft.com/office/drawing/2012/chart" uri="{CE6537A1-D6FC-4f65-9D91-7224C49458BB}"/>
              </c:extLst>
            </c:dLbl>
            <c:dLbl>
              <c:idx val="7"/>
              <c:tx>
                <c:rich>
                  <a:bodyPr/>
                  <a:lstStyle/>
                  <a:p>
                    <a:r>
                      <a:rPr lang="en-US"/>
                      <a:t>8%</a:t>
                    </a:r>
                  </a:p>
                </c:rich>
              </c:tx>
              <c:dLblPos val="inEnd"/>
              <c:showLegendKey val="0"/>
              <c:showVal val="1"/>
              <c:showCatName val="0"/>
              <c:showSerName val="0"/>
              <c:showPercent val="0"/>
              <c:showBubbleSize val="0"/>
              <c:extLst>
                <c:ext xmlns:c15="http://schemas.microsoft.com/office/drawing/2012/chart" uri="{CE6537A1-D6FC-4f65-9D91-7224C49458BB}"/>
              </c:extLst>
            </c:dLbl>
            <c:dLbl>
              <c:idx val="8"/>
              <c:tx>
                <c:rich>
                  <a:bodyPr/>
                  <a:lstStyle/>
                  <a:p>
                    <a:r>
                      <a:rPr lang="en-US"/>
                      <a:t>8%</a:t>
                    </a:r>
                  </a:p>
                </c:rich>
              </c:tx>
              <c:dLblPos val="inEnd"/>
              <c:showLegendKey val="0"/>
              <c:showVal val="1"/>
              <c:showCatName val="0"/>
              <c:showSerName val="0"/>
              <c:showPercent val="0"/>
              <c:showBubbleSize val="0"/>
              <c:extLst>
                <c:ext xmlns:c15="http://schemas.microsoft.com/office/drawing/2012/chart" uri="{CE6537A1-D6FC-4f65-9D91-7224C49458BB}"/>
              </c:extLst>
            </c:dLbl>
            <c:dLbl>
              <c:idx val="9"/>
              <c:tx>
                <c:rich>
                  <a:bodyPr/>
                  <a:lstStyle/>
                  <a:p>
                    <a:r>
                      <a:rPr lang="en-US"/>
                      <a:t>8%</a:t>
                    </a:r>
                  </a:p>
                </c:rich>
              </c:tx>
              <c:dLblPos val="inEnd"/>
              <c:showLegendKey val="0"/>
              <c:showVal val="1"/>
              <c:showCatName val="0"/>
              <c:showSerName val="0"/>
              <c:showPercent val="0"/>
              <c:showBubbleSize val="0"/>
              <c:extLst>
                <c:ext xmlns:c15="http://schemas.microsoft.com/office/drawing/2012/chart" uri="{CE6537A1-D6FC-4f65-9D91-7224C49458BB}"/>
              </c:extLst>
            </c:dLbl>
            <c:dLbl>
              <c:idx val="10"/>
              <c:tx>
                <c:rich>
                  <a:bodyPr/>
                  <a:lstStyle/>
                  <a:p>
                    <a:r>
                      <a:rPr lang="en-US"/>
                      <a:t>31%</a:t>
                    </a:r>
                  </a:p>
                </c:rich>
              </c:tx>
              <c:dLblPos val="inEnd"/>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wrap="square" lIns="38100" tIns="19050" rIns="38100" bIns="19050" anchor="ctr">
                <a:spAutoFit/>
              </a:bodyPr>
              <a:lstStyle/>
              <a:p>
                <a:pPr>
                  <a:defRPr>
                    <a:solidFill>
                      <a:schemeClr val="bg1"/>
                    </a:solidFill>
                    <a:latin typeface="Arial" panose="020B0604020202020204" pitchFamily="34" charset="0"/>
                    <a:cs typeface="Arial" panose="020B0604020202020204" pitchFamily="34"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'Figure 6a '!$B$8:$B$18</c:f>
              <c:strCache>
                <c:ptCount val="11"/>
                <c:pt idx="0">
                  <c:v>Mid Ulster (3,722)</c:v>
                </c:pt>
                <c:pt idx="1">
                  <c:v>Fermanagh &amp; Omagh (3,832)</c:v>
                </c:pt>
                <c:pt idx="2">
                  <c:v>Mid &amp; East Antrim (4,226)</c:v>
                </c:pt>
                <c:pt idx="3">
                  <c:v>Antrim &amp; Newtownabbey (4,806)</c:v>
                </c:pt>
                <c:pt idx="4">
                  <c:v>Lisburn &amp; Castlereagh (4,812)</c:v>
                </c:pt>
                <c:pt idx="5">
                  <c:v>Armagh City, Banbridge &amp; Craigavon (5,352)</c:v>
                </c:pt>
                <c:pt idx="6">
                  <c:v>Causeway Coast &amp; Glens  (5,377)</c:v>
                </c:pt>
                <c:pt idx="7">
                  <c:v>Derry City &amp; Strabane (5,406)</c:v>
                </c:pt>
                <c:pt idx="8">
                  <c:v>Ards &amp; North Down (5,506)</c:v>
                </c:pt>
                <c:pt idx="9">
                  <c:v>Newry, Mourne &amp; Down (5,897)</c:v>
                </c:pt>
                <c:pt idx="10">
                  <c:v>Belfast (21,863)</c:v>
                </c:pt>
              </c:strCache>
            </c:strRef>
          </c:cat>
          <c:val>
            <c:numRef>
              <c:f>'Figure 6a '!$C$8:$C$18</c:f>
              <c:numCache>
                <c:formatCode>#,##0</c:formatCode>
                <c:ptCount val="11"/>
                <c:pt idx="0">
                  <c:v>3722</c:v>
                </c:pt>
                <c:pt idx="1">
                  <c:v>3832</c:v>
                </c:pt>
                <c:pt idx="2">
                  <c:v>4226</c:v>
                </c:pt>
                <c:pt idx="3">
                  <c:v>4806</c:v>
                </c:pt>
                <c:pt idx="4">
                  <c:v>4816</c:v>
                </c:pt>
                <c:pt idx="5">
                  <c:v>5352</c:v>
                </c:pt>
                <c:pt idx="6">
                  <c:v>5377</c:v>
                </c:pt>
                <c:pt idx="7">
                  <c:v>5406</c:v>
                </c:pt>
                <c:pt idx="8">
                  <c:v>5506</c:v>
                </c:pt>
                <c:pt idx="9">
                  <c:v>5897</c:v>
                </c:pt>
                <c:pt idx="10">
                  <c:v>21863</c:v>
                </c:pt>
              </c:numCache>
            </c:numRef>
          </c:val>
        </c:ser>
        <c:dLbls>
          <c:showLegendKey val="0"/>
          <c:showVal val="0"/>
          <c:showCatName val="0"/>
          <c:showSerName val="0"/>
          <c:showPercent val="0"/>
          <c:showBubbleSize val="0"/>
        </c:dLbls>
        <c:gapWidth val="150"/>
        <c:axId val="155324776"/>
        <c:axId val="155325560"/>
      </c:barChart>
      <c:catAx>
        <c:axId val="155324776"/>
        <c:scaling>
          <c:orientation val="minMax"/>
        </c:scaling>
        <c:delete val="0"/>
        <c:axPos val="l"/>
        <c:numFmt formatCode="General" sourceLinked="0"/>
        <c:majorTickMark val="out"/>
        <c:minorTickMark val="none"/>
        <c:tickLblPos val="nextTo"/>
        <c:txPr>
          <a:bodyPr/>
          <a:lstStyle/>
          <a:p>
            <a:pPr>
              <a:defRPr>
                <a:latin typeface="Arial" pitchFamily="34" charset="0"/>
                <a:cs typeface="Arial" pitchFamily="34" charset="0"/>
              </a:defRPr>
            </a:pPr>
            <a:endParaRPr lang="en-US"/>
          </a:p>
        </c:txPr>
        <c:crossAx val="155325560"/>
        <c:crosses val="autoZero"/>
        <c:auto val="1"/>
        <c:lblAlgn val="ctr"/>
        <c:lblOffset val="100"/>
        <c:noMultiLvlLbl val="0"/>
      </c:catAx>
      <c:valAx>
        <c:axId val="155325560"/>
        <c:scaling>
          <c:orientation val="minMax"/>
        </c:scaling>
        <c:delete val="1"/>
        <c:axPos val="b"/>
        <c:numFmt formatCode="#,##0" sourceLinked="1"/>
        <c:majorTickMark val="out"/>
        <c:minorTickMark val="none"/>
        <c:tickLblPos val="nextTo"/>
        <c:crossAx val="155324776"/>
        <c:crosses val="autoZero"/>
        <c:crossBetween val="between"/>
        <c:dispUnits>
          <c:builtInUnit val="thousands"/>
          <c:dispUnitsLbl>
            <c:txPr>
              <a:bodyPr/>
              <a:lstStyle/>
              <a:p>
                <a:pPr>
                  <a:defRPr>
                    <a:latin typeface="Arial" panose="020B0604020202020204" pitchFamily="34" charset="0"/>
                    <a:cs typeface="Arial" panose="020B0604020202020204" pitchFamily="34" charset="0"/>
                  </a:defRPr>
                </a:pPr>
                <a:endParaRPr lang="en-US"/>
              </a:p>
            </c:txPr>
          </c:dispUnitsLbl>
        </c:dispUnits>
      </c:valAx>
    </c:plotArea>
    <c:plotVisOnly val="1"/>
    <c:dispBlanksAs val="gap"/>
    <c:showDLblsOverMax val="0"/>
  </c:chart>
  <c:spPr>
    <a:ln>
      <a:noFill/>
    </a:ln>
  </c:spPr>
  <c:printSettings>
    <c:headerFooter/>
    <c:pageMargins b="0.750000000000005" l="0.70000000000000062" r="0.70000000000000062" t="0.750000000000005" header="0.30000000000000032" footer="0.30000000000000032"/>
    <c:pageSetup/>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8329784248667034E-2"/>
          <c:y val="0.12751539144483096"/>
          <c:w val="0.90760774029379909"/>
          <c:h val="0.79987114364863365"/>
        </c:manualLayout>
      </c:layout>
      <c:barChart>
        <c:barDir val="col"/>
        <c:grouping val="stacked"/>
        <c:varyColors val="0"/>
        <c:ser>
          <c:idx val="0"/>
          <c:order val="0"/>
          <c:tx>
            <c:strRef>
              <c:f>'Figure 7a'!$A$14</c:f>
              <c:strCache>
                <c:ptCount val="1"/>
                <c:pt idx="0">
                  <c:v>Belfast</c:v>
                </c:pt>
              </c:strCache>
            </c:strRef>
          </c:tx>
          <c:invertIfNegative val="0"/>
          <c:cat>
            <c:numRef>
              <c:f>'Figure 7a'!$D$13:$J$13</c:f>
              <c:numCache>
                <c:formatCode>General</c:formatCode>
                <c:ptCount val="7"/>
                <c:pt idx="0">
                  <c:v>2013</c:v>
                </c:pt>
                <c:pt idx="1">
                  <c:v>2014</c:v>
                </c:pt>
                <c:pt idx="2">
                  <c:v>2015</c:v>
                </c:pt>
                <c:pt idx="3">
                  <c:v>2016</c:v>
                </c:pt>
                <c:pt idx="4">
                  <c:v>2017</c:v>
                </c:pt>
                <c:pt idx="5">
                  <c:v>2018</c:v>
                </c:pt>
                <c:pt idx="6">
                  <c:v>2019</c:v>
                </c:pt>
              </c:numCache>
            </c:numRef>
          </c:cat>
          <c:val>
            <c:numRef>
              <c:f>'Figure 7a'!$D$14:$J$14</c:f>
              <c:numCache>
                <c:formatCode>General</c:formatCode>
                <c:ptCount val="7"/>
                <c:pt idx="0">
                  <c:v>102683</c:v>
                </c:pt>
                <c:pt idx="1">
                  <c:v>115659</c:v>
                </c:pt>
                <c:pt idx="2">
                  <c:v>116392</c:v>
                </c:pt>
                <c:pt idx="3">
                  <c:v>144002</c:v>
                </c:pt>
                <c:pt idx="4">
                  <c:v>156924</c:v>
                </c:pt>
                <c:pt idx="5">
                  <c:v>192765</c:v>
                </c:pt>
                <c:pt idx="6">
                  <c:v>279865</c:v>
                </c:pt>
              </c:numCache>
            </c:numRef>
          </c:val>
        </c:ser>
        <c:ser>
          <c:idx val="1"/>
          <c:order val="1"/>
          <c:tx>
            <c:strRef>
              <c:f>'Figure 7a'!$A$15</c:f>
              <c:strCache>
                <c:ptCount val="1"/>
                <c:pt idx="0">
                  <c:v>Londonderry</c:v>
                </c:pt>
              </c:strCache>
            </c:strRef>
          </c:tx>
          <c:invertIfNegative val="0"/>
          <c:cat>
            <c:numRef>
              <c:f>'Figure 7a'!$D$13:$J$13</c:f>
              <c:numCache>
                <c:formatCode>General</c:formatCode>
                <c:ptCount val="7"/>
                <c:pt idx="0">
                  <c:v>2013</c:v>
                </c:pt>
                <c:pt idx="1">
                  <c:v>2014</c:v>
                </c:pt>
                <c:pt idx="2">
                  <c:v>2015</c:v>
                </c:pt>
                <c:pt idx="3">
                  <c:v>2016</c:v>
                </c:pt>
                <c:pt idx="4">
                  <c:v>2017</c:v>
                </c:pt>
                <c:pt idx="5">
                  <c:v>2018</c:v>
                </c:pt>
                <c:pt idx="6">
                  <c:v>2019</c:v>
                </c:pt>
              </c:numCache>
            </c:numRef>
          </c:cat>
          <c:val>
            <c:numRef>
              <c:f>'Figure 7a'!$D$15:$J$15</c:f>
              <c:numCache>
                <c:formatCode>General</c:formatCode>
                <c:ptCount val="7"/>
                <c:pt idx="0">
                  <c:v>1757</c:v>
                </c:pt>
                <c:pt idx="1">
                  <c:v>4044</c:v>
                </c:pt>
                <c:pt idx="2">
                  <c:v>5373</c:v>
                </c:pt>
                <c:pt idx="3">
                  <c:v>5288</c:v>
                </c:pt>
                <c:pt idx="4">
                  <c:v>6073</c:v>
                </c:pt>
                <c:pt idx="5">
                  <c:v>9968</c:v>
                </c:pt>
                <c:pt idx="6">
                  <c:v>10333</c:v>
                </c:pt>
              </c:numCache>
            </c:numRef>
          </c:val>
        </c:ser>
        <c:ser>
          <c:idx val="2"/>
          <c:order val="2"/>
          <c:tx>
            <c:strRef>
              <c:f>'Figure 7a'!$A$16</c:f>
              <c:strCache>
                <c:ptCount val="1"/>
                <c:pt idx="0">
                  <c:v>Other</c:v>
                </c:pt>
              </c:strCache>
            </c:strRef>
          </c:tx>
          <c:invertIfNegative val="0"/>
          <c:cat>
            <c:numRef>
              <c:f>'Figure 7a'!$D$13:$J$13</c:f>
              <c:numCache>
                <c:formatCode>General</c:formatCode>
                <c:ptCount val="7"/>
                <c:pt idx="0">
                  <c:v>2013</c:v>
                </c:pt>
                <c:pt idx="1">
                  <c:v>2014</c:v>
                </c:pt>
                <c:pt idx="2">
                  <c:v>2015</c:v>
                </c:pt>
                <c:pt idx="3">
                  <c:v>2016</c:v>
                </c:pt>
                <c:pt idx="4">
                  <c:v>2017</c:v>
                </c:pt>
                <c:pt idx="5">
                  <c:v>2018</c:v>
                </c:pt>
                <c:pt idx="6">
                  <c:v>2019</c:v>
                </c:pt>
              </c:numCache>
            </c:numRef>
          </c:cat>
          <c:val>
            <c:numRef>
              <c:f>'Figure 7a'!$D$16:$J$16</c:f>
              <c:numCache>
                <c:formatCode>General</c:formatCode>
                <c:ptCount val="7"/>
                <c:pt idx="1">
                  <c:v>450</c:v>
                </c:pt>
                <c:pt idx="2">
                  <c:v>1212</c:v>
                </c:pt>
                <c:pt idx="3">
                  <c:v>2227</c:v>
                </c:pt>
                <c:pt idx="4">
                  <c:v>5092</c:v>
                </c:pt>
                <c:pt idx="5">
                  <c:v>180</c:v>
                </c:pt>
                <c:pt idx="6">
                  <c:v>0</c:v>
                </c:pt>
              </c:numCache>
            </c:numRef>
          </c:val>
        </c:ser>
        <c:dLbls>
          <c:showLegendKey val="0"/>
          <c:showVal val="0"/>
          <c:showCatName val="0"/>
          <c:showSerName val="0"/>
          <c:showPercent val="0"/>
          <c:showBubbleSize val="0"/>
        </c:dLbls>
        <c:gapWidth val="150"/>
        <c:overlap val="100"/>
        <c:axId val="155327912"/>
        <c:axId val="155328304"/>
      </c:barChart>
      <c:catAx>
        <c:axId val="155327912"/>
        <c:scaling>
          <c:orientation val="minMax"/>
        </c:scaling>
        <c:delete val="0"/>
        <c:axPos val="b"/>
        <c:numFmt formatCode="General" sourceLinked="1"/>
        <c:majorTickMark val="out"/>
        <c:minorTickMark val="none"/>
        <c:tickLblPos val="nextTo"/>
        <c:crossAx val="155328304"/>
        <c:crosses val="autoZero"/>
        <c:auto val="1"/>
        <c:lblAlgn val="ctr"/>
        <c:lblOffset val="100"/>
        <c:noMultiLvlLbl val="0"/>
      </c:catAx>
      <c:valAx>
        <c:axId val="155328304"/>
        <c:scaling>
          <c:orientation val="minMax"/>
        </c:scaling>
        <c:delete val="0"/>
        <c:axPos val="l"/>
        <c:title>
          <c:tx>
            <c:rich>
              <a:bodyPr rot="0" vert="horz"/>
              <a:lstStyle/>
              <a:p>
                <a:pPr>
                  <a:defRPr/>
                </a:pPr>
                <a:r>
                  <a:rPr lang="en-GB"/>
                  <a:t>Capacity Onboard (Passengers and Crew)</a:t>
                </a:r>
              </a:p>
            </c:rich>
          </c:tx>
          <c:layout>
            <c:manualLayout>
              <c:xMode val="edge"/>
              <c:yMode val="edge"/>
              <c:x val="2.449405283531681E-4"/>
              <c:y val="1.1203710441924889E-2"/>
            </c:manualLayout>
          </c:layout>
          <c:overlay val="0"/>
        </c:title>
        <c:numFmt formatCode="#,##0" sourceLinked="0"/>
        <c:majorTickMark val="out"/>
        <c:minorTickMark val="none"/>
        <c:tickLblPos val="nextTo"/>
        <c:crossAx val="155327912"/>
        <c:crosses val="autoZero"/>
        <c:crossBetween val="between"/>
        <c:dispUnits>
          <c:builtInUnit val="thousands"/>
          <c:dispUnitsLbl/>
        </c:dispUnits>
      </c:valAx>
      <c:spPr>
        <a:noFill/>
        <a:ln w="25400">
          <a:noFill/>
        </a:ln>
      </c:spPr>
    </c:plotArea>
    <c:legend>
      <c:legendPos val="t"/>
      <c:layout>
        <c:manualLayout>
          <c:xMode val="edge"/>
          <c:yMode val="edge"/>
          <c:x val="0.38497621759544393"/>
          <c:y val="0.10434782608695652"/>
          <c:w val="0.28555355108913272"/>
          <c:h val="6.2271368252881425E-2"/>
        </c:manualLayout>
      </c:layout>
      <c:overlay val="0"/>
    </c:legend>
    <c:plotVisOnly val="1"/>
    <c:dispBlanksAs val="gap"/>
    <c:showDLblsOverMax val="0"/>
  </c:chart>
  <c:spPr>
    <a:ln>
      <a:noFill/>
    </a:ln>
  </c:spPr>
  <c:txPr>
    <a:bodyPr/>
    <a:lstStyle/>
    <a:p>
      <a:pPr>
        <a:defRPr sz="1200">
          <a:latin typeface="Arial" panose="020B0604020202020204" pitchFamily="34" charset="0"/>
          <a:cs typeface="Arial" panose="020B0604020202020204" pitchFamily="34" charset="0"/>
        </a:defRPr>
      </a:pPr>
      <a:endParaRPr lang="en-US"/>
    </a:p>
  </c:txPr>
  <c:printSettings>
    <c:headerFooter/>
    <c:pageMargins b="0.75000000000000133" l="0.70000000000000062" r="0.70000000000000062" t="0.75000000000000133" header="0.30000000000000032" footer="0.30000000000000032"/>
    <c:pageSetup/>
  </c:printSettings>
</c:chartSpace>
</file>

<file path=xl/charts/colors1.xml><?xml version="1.0" encoding="utf-8"?>
<cs:colorStyle xmlns:cs="http://schemas.microsoft.com/office/drawing/2012/chartStyle" xmlns:a="http://schemas.openxmlformats.org/drawingml/2006/main" meth="withinLinear" id="14">
  <a:schemeClr val="accent1"/>
</cs:colorStyle>
</file>

<file path=xl/charts/colors2.xml><?xml version="1.0" encoding="utf-8"?>
<cs:colorStyle xmlns:cs="http://schemas.microsoft.com/office/drawing/2012/chartStyle" xmlns:a="http://schemas.openxmlformats.org/drawingml/2006/main" meth="withinLinear" id="14">
  <a:schemeClr val="accent1"/>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chart" Target="../charts/chart7.xml"/></Relationships>
</file>

<file path=xl/drawings/_rels/drawing12.xml.rels><?xml version="1.0" encoding="UTF-8" standalone="yes"?>
<Relationships xmlns="http://schemas.openxmlformats.org/package/2006/relationships"><Relationship Id="rId1" Type="http://schemas.openxmlformats.org/officeDocument/2006/relationships/image" Target="../media/image5.png"/></Relationships>
</file>

<file path=xl/drawings/_rels/drawing13.xml.rels><?xml version="1.0" encoding="UTF-8" standalone="yes"?>
<Relationships xmlns="http://schemas.openxmlformats.org/package/2006/relationships"><Relationship Id="rId1" Type="http://schemas.openxmlformats.org/officeDocument/2006/relationships/chart" Target="../charts/chart8.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9.xml"/></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chart" Target="../charts/chart1.xml"/></Relationships>
</file>

<file path=xl/drawings/_rels/drawing5.xml.rels><?xml version="1.0" encoding="UTF-8" standalone="yes"?>
<Relationships xmlns="http://schemas.openxmlformats.org/package/2006/relationships"><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1" Type="http://schemas.openxmlformats.org/officeDocument/2006/relationships/chart" Target="../charts/chart2.xml"/></Relationships>
</file>

<file path=xl/drawings/_rels/drawing7.xml.rels><?xml version="1.0" encoding="UTF-8" standalone="yes"?>
<Relationships xmlns="http://schemas.openxmlformats.org/package/2006/relationships"><Relationship Id="rId1" Type="http://schemas.openxmlformats.org/officeDocument/2006/relationships/image" Target="../media/image4.png"/></Relationships>
</file>

<file path=xl/drawings/_rels/drawing8.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chart" Target="../charts/chart4.xml"/><Relationship Id="rId1" Type="http://schemas.openxmlformats.org/officeDocument/2006/relationships/chart" Target="../charts/chart3.xml"/></Relationships>
</file>

<file path=xl/drawings/_rels/drawing9.xml.rels><?xml version="1.0" encoding="UTF-8" standalone="yes"?>
<Relationships xmlns="http://schemas.openxmlformats.org/package/2006/relationships"><Relationship Id="rId1" Type="http://schemas.openxmlformats.org/officeDocument/2006/relationships/chart" Target="../charts/chart6.xml"/></Relationships>
</file>

<file path=xl/drawings/drawing1.xml><?xml version="1.0" encoding="utf-8"?>
<xdr:wsDr xmlns:xdr="http://schemas.openxmlformats.org/drawingml/2006/spreadsheetDrawing" xmlns:a="http://schemas.openxmlformats.org/drawingml/2006/main">
  <xdr:twoCellAnchor editAs="oneCell">
    <xdr:from>
      <xdr:col>1</xdr:col>
      <xdr:colOff>1654175</xdr:colOff>
      <xdr:row>13</xdr:row>
      <xdr:rowOff>257175</xdr:rowOff>
    </xdr:from>
    <xdr:to>
      <xdr:col>1</xdr:col>
      <xdr:colOff>2754129</xdr:colOff>
      <xdr:row>17</xdr:row>
      <xdr:rowOff>136525</xdr:rowOff>
    </xdr:to>
    <xdr:pic>
      <xdr:nvPicPr>
        <xdr:cNvPr id="2" name="Picture 1" descr="G:\Tourism\NISRA logos\national stats logo.jpg"/>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3672" t="11422" r="15003" b="15678"/>
        <a:stretch/>
      </xdr:blipFill>
      <xdr:spPr bwMode="auto">
        <a:xfrm>
          <a:off x="4117975" y="3838575"/>
          <a:ext cx="1099954" cy="112395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2</xdr:col>
      <xdr:colOff>495300</xdr:colOff>
      <xdr:row>0</xdr:row>
      <xdr:rowOff>57150</xdr:rowOff>
    </xdr:from>
    <xdr:to>
      <xdr:col>3</xdr:col>
      <xdr:colOff>1333810</xdr:colOff>
      <xdr:row>3</xdr:row>
      <xdr:rowOff>285375</xdr:rowOff>
    </xdr:to>
    <xdr:pic>
      <xdr:nvPicPr>
        <xdr:cNvPr id="3" name="Picture 2"/>
        <xdr:cNvPicPr>
          <a:picLocks noChangeAspect="1" noChangeArrowheads="1"/>
        </xdr:cNvPicPr>
      </xdr:nvPicPr>
      <xdr:blipFill>
        <a:blip xmlns:r="http://schemas.openxmlformats.org/officeDocument/2006/relationships" r:embed="rId2" cstate="print"/>
        <a:srcRect/>
        <a:stretch>
          <a:fillRect/>
        </a:stretch>
      </xdr:blipFill>
      <xdr:spPr bwMode="auto">
        <a:xfrm>
          <a:off x="7708900" y="57150"/>
          <a:ext cx="2216460" cy="1123575"/>
        </a:xfrm>
        <a:prstGeom prst="rect">
          <a:avLst/>
        </a:prstGeom>
        <a:noFill/>
        <a:ln w="1">
          <a:noFill/>
          <a:miter lim="800000"/>
          <a:headEnd/>
          <a:tailEnd type="none" w="med" len="med"/>
        </a:ln>
        <a:effec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2</xdr:row>
      <xdr:rowOff>79375</xdr:rowOff>
    </xdr:from>
    <xdr:to>
      <xdr:col>11</xdr:col>
      <xdr:colOff>219075</xdr:colOff>
      <xdr:row>24</xdr:row>
      <xdr:rowOff>149225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c:userShapes xmlns:c="http://schemas.openxmlformats.org/drawingml/2006/chart">
  <cdr:relSizeAnchor xmlns:cdr="http://schemas.openxmlformats.org/drawingml/2006/chartDrawing">
    <cdr:from>
      <cdr:x>0.67639</cdr:x>
      <cdr:y>0.73785</cdr:y>
    </cdr:from>
    <cdr:to>
      <cdr:x>0.99093</cdr:x>
      <cdr:y>0.79689</cdr:y>
    </cdr:to>
    <cdr:sp macro="" textlink="">
      <cdr:nvSpPr>
        <cdr:cNvPr id="2" name="TextBox 1"/>
        <cdr:cNvSpPr txBox="1"/>
      </cdr:nvSpPr>
      <cdr:spPr>
        <a:xfrm xmlns:a="http://schemas.openxmlformats.org/drawingml/2006/main">
          <a:off x="6921500" y="3181350"/>
          <a:ext cx="3218702" cy="254557"/>
        </a:xfrm>
        <a:prstGeom xmlns:a="http://schemas.openxmlformats.org/drawingml/2006/main" prst="rect">
          <a:avLst/>
        </a:prstGeom>
        <a:solidFill xmlns:a="http://schemas.openxmlformats.org/drawingml/2006/main">
          <a:schemeClr val="bg1"/>
        </a:solidFill>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en-GB" sz="1100" b="1">
              <a:solidFill>
                <a:srgbClr val="00B050"/>
              </a:solidFill>
              <a:latin typeface="Arial" pitchFamily="34" charset="0"/>
              <a:cs typeface="Arial" pitchFamily="34" charset="0"/>
            </a:rPr>
            <a:t>Northern Ireland (2,379,000</a:t>
          </a:r>
          <a:r>
            <a:rPr lang="en-GB" sz="1100" b="1" baseline="0">
              <a:solidFill>
                <a:srgbClr val="00B050"/>
              </a:solidFill>
              <a:latin typeface="Arial" pitchFamily="34" charset="0"/>
              <a:cs typeface="Arial" pitchFamily="34" charset="0"/>
            </a:rPr>
            <a:t> hotel rooms sold</a:t>
          </a:r>
          <a:r>
            <a:rPr lang="en-GB" sz="1100" b="1">
              <a:solidFill>
                <a:srgbClr val="00B050"/>
              </a:solidFill>
              <a:latin typeface="Arial" pitchFamily="34" charset="0"/>
              <a:cs typeface="Arial" pitchFamily="34" charset="0"/>
            </a:rPr>
            <a:t>)</a:t>
          </a:r>
        </a:p>
      </cdr:txBody>
    </cdr:sp>
  </cdr:relSizeAnchor>
</c:userShapes>
</file>

<file path=xl/drawings/drawing12.xml><?xml version="1.0" encoding="utf-8"?>
<xdr:wsDr xmlns:xdr="http://schemas.openxmlformats.org/drawingml/2006/spreadsheetDrawing" xmlns:a="http://schemas.openxmlformats.org/drawingml/2006/main">
  <xdr:twoCellAnchor editAs="oneCell">
    <xdr:from>
      <xdr:col>0</xdr:col>
      <xdr:colOff>60014</xdr:colOff>
      <xdr:row>2</xdr:row>
      <xdr:rowOff>114300</xdr:rowOff>
    </xdr:from>
    <xdr:to>
      <xdr:col>11</xdr:col>
      <xdr:colOff>277783</xdr:colOff>
      <xdr:row>31</xdr:row>
      <xdr:rowOff>114300</xdr:rowOff>
    </xdr:to>
    <xdr:pic>
      <xdr:nvPicPr>
        <xdr:cNvPr id="4" name="Picture 3"/>
        <xdr:cNvPicPr>
          <a:picLocks noChangeAspect="1"/>
        </xdr:cNvPicPr>
      </xdr:nvPicPr>
      <xdr:blipFill>
        <a:blip xmlns:r="http://schemas.openxmlformats.org/officeDocument/2006/relationships" r:embed="rId1"/>
        <a:stretch>
          <a:fillRect/>
        </a:stretch>
      </xdr:blipFill>
      <xdr:spPr>
        <a:xfrm>
          <a:off x="60014" y="523875"/>
          <a:ext cx="7104344" cy="5524500"/>
        </a:xfrm>
        <a:prstGeom prst="rect">
          <a:avLst/>
        </a:prstGeom>
      </xdr:spPr>
    </xdr:pic>
    <xdr:clientData/>
  </xdr:twoCellAnchor>
  <xdr:twoCellAnchor>
    <xdr:from>
      <xdr:col>8</xdr:col>
      <xdr:colOff>381000</xdr:colOff>
      <xdr:row>29</xdr:row>
      <xdr:rowOff>95250</xdr:rowOff>
    </xdr:from>
    <xdr:to>
      <xdr:col>11</xdr:col>
      <xdr:colOff>304800</xdr:colOff>
      <xdr:row>31</xdr:row>
      <xdr:rowOff>76200</xdr:rowOff>
    </xdr:to>
    <xdr:sp macro="" textlink="">
      <xdr:nvSpPr>
        <xdr:cNvPr id="4097" name="Text Box 1"/>
        <xdr:cNvSpPr txBox="1">
          <a:spLocks noChangeArrowheads="1"/>
        </xdr:cNvSpPr>
      </xdr:nvSpPr>
      <xdr:spPr bwMode="auto">
        <a:xfrm>
          <a:off x="5438775" y="5648325"/>
          <a:ext cx="1752600" cy="361950"/>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n-GB" sz="800" b="0" i="0" u="none" strike="noStrike" baseline="0">
              <a:solidFill>
                <a:srgbClr val="000000"/>
              </a:solidFill>
              <a:latin typeface="Calibri"/>
            </a:rPr>
            <a:t>@ Crown Copyright and Database Rights NIMA MOU207.2</a:t>
          </a:r>
        </a:p>
        <a:p>
          <a:pPr algn="l" rtl="0">
            <a:defRPr sz="1000"/>
          </a:pPr>
          <a:endParaRPr lang="en-GB" sz="800" b="0" i="0" u="none" strike="noStrike" baseline="0">
            <a:solidFill>
              <a:srgbClr val="000000"/>
            </a:solidFill>
            <a:latin typeface="Calibri"/>
          </a:endParaRP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3</xdr:row>
      <xdr:rowOff>142875</xdr:rowOff>
    </xdr:from>
    <xdr:to>
      <xdr:col>22</xdr:col>
      <xdr:colOff>381000</xdr:colOff>
      <xdr:row>29</xdr:row>
      <xdr:rowOff>139700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c:userShapes xmlns:c="http://schemas.openxmlformats.org/drawingml/2006/chart">
  <cdr:relSizeAnchor xmlns:cdr="http://schemas.openxmlformats.org/drawingml/2006/chartDrawing">
    <cdr:from>
      <cdr:x>0.63034</cdr:x>
      <cdr:y>0.60481</cdr:y>
    </cdr:from>
    <cdr:to>
      <cdr:x>1</cdr:x>
      <cdr:y>0.85534</cdr:y>
    </cdr:to>
    <cdr:sp macro="" textlink="">
      <cdr:nvSpPr>
        <cdr:cNvPr id="3" name="TextBox 2"/>
        <cdr:cNvSpPr txBox="1"/>
      </cdr:nvSpPr>
      <cdr:spPr>
        <a:xfrm xmlns:a="http://schemas.openxmlformats.org/drawingml/2006/main">
          <a:off x="9634401" y="2893866"/>
          <a:ext cx="5650049" cy="119871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400" b="1">
              <a:solidFill>
                <a:srgbClr val="92D050"/>
              </a:solidFill>
              <a:latin typeface="Arial" pitchFamily="34" charset="0"/>
              <a:cs typeface="Arial" pitchFamily="34" charset="0"/>
            </a:rPr>
            <a:t>Northern Ireland</a:t>
          </a:r>
          <a:r>
            <a:rPr lang="en-GB" sz="1400" b="1" baseline="0">
              <a:solidFill>
                <a:srgbClr val="92D050"/>
              </a:solidFill>
              <a:latin typeface="Arial" pitchFamily="34" charset="0"/>
              <a:cs typeface="Arial" pitchFamily="34" charset="0"/>
            </a:rPr>
            <a:t> - 70,803 </a:t>
          </a:r>
        </a:p>
        <a:p xmlns:a="http://schemas.openxmlformats.org/drawingml/2006/main">
          <a:r>
            <a:rPr lang="en-GB" sz="1400" b="1" baseline="0">
              <a:latin typeface="Arial" pitchFamily="34" charset="0"/>
              <a:cs typeface="Arial" pitchFamily="34" charset="0"/>
            </a:rPr>
            <a:t>Employee jobs in tourism </a:t>
          </a:r>
        </a:p>
        <a:p xmlns:a="http://schemas.openxmlformats.org/drawingml/2006/main">
          <a:r>
            <a:rPr lang="en-GB" sz="1400" b="1" baseline="0">
              <a:latin typeface="Arial" pitchFamily="34" charset="0"/>
              <a:cs typeface="Arial" pitchFamily="34" charset="0"/>
            </a:rPr>
            <a:t>characteristic industries </a:t>
          </a:r>
          <a:endParaRPr lang="en-GB" sz="1400" b="1">
            <a:latin typeface="Arial" pitchFamily="34" charset="0"/>
            <a:cs typeface="Arial" pitchFamily="34" charset="0"/>
          </a:endParaRPr>
        </a:p>
      </cdr:txBody>
    </cdr:sp>
  </cdr:relSizeAnchor>
</c:userShapes>
</file>

<file path=xl/drawings/drawing15.xml><?xml version="1.0" encoding="utf-8"?>
<xdr:wsDr xmlns:xdr="http://schemas.openxmlformats.org/drawingml/2006/spreadsheetDrawing" xmlns:a="http://schemas.openxmlformats.org/drawingml/2006/main">
  <xdr:twoCellAnchor>
    <xdr:from>
      <xdr:col>0</xdr:col>
      <xdr:colOff>0</xdr:colOff>
      <xdr:row>2</xdr:row>
      <xdr:rowOff>161924</xdr:rowOff>
    </xdr:from>
    <xdr:to>
      <xdr:col>18</xdr:col>
      <xdr:colOff>466725</xdr:colOff>
      <xdr:row>29</xdr:row>
      <xdr:rowOff>171449</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17</xdr:col>
      <xdr:colOff>0</xdr:colOff>
      <xdr:row>0</xdr:row>
      <xdr:rowOff>0</xdr:rowOff>
    </xdr:from>
    <xdr:to>
      <xdr:col>20</xdr:col>
      <xdr:colOff>292410</xdr:colOff>
      <xdr:row>4</xdr:row>
      <xdr:rowOff>158375</xdr:rowOff>
    </xdr:to>
    <xdr:pic>
      <xdr:nvPicPr>
        <xdr:cNvPr id="2"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11328400" y="0"/>
          <a:ext cx="2216460" cy="1123575"/>
        </a:xfrm>
        <a:prstGeom prst="rect">
          <a:avLst/>
        </a:prstGeom>
        <a:noFill/>
        <a:ln w="1">
          <a:noFill/>
          <a:miter lim="800000"/>
          <a:headEnd/>
          <a:tailEnd type="none" w="med" len="med"/>
        </a:ln>
        <a:effec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3</xdr:row>
      <xdr:rowOff>98425</xdr:rowOff>
    </xdr:from>
    <xdr:to>
      <xdr:col>20</xdr:col>
      <xdr:colOff>330200</xdr:colOff>
      <xdr:row>30</xdr:row>
      <xdr:rowOff>146050</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c:userShapes xmlns:c="http://schemas.openxmlformats.org/drawingml/2006/chart">
  <cdr:relSizeAnchor xmlns:cdr="http://schemas.openxmlformats.org/drawingml/2006/chartDrawing">
    <cdr:from>
      <cdr:x>0.64903</cdr:x>
      <cdr:y>0.62215</cdr:y>
    </cdr:from>
    <cdr:to>
      <cdr:x>0.9152</cdr:x>
      <cdr:y>0.76024</cdr:y>
    </cdr:to>
    <cdr:sp macro="" textlink="">
      <cdr:nvSpPr>
        <cdr:cNvPr id="4" name="TextBox 3"/>
        <cdr:cNvSpPr txBox="1"/>
      </cdr:nvSpPr>
      <cdr:spPr>
        <a:xfrm xmlns:a="http://schemas.openxmlformats.org/drawingml/2006/main">
          <a:off x="7362825" y="3905250"/>
          <a:ext cx="3019425" cy="866775"/>
        </a:xfrm>
        <a:prstGeom xmlns:a="http://schemas.openxmlformats.org/drawingml/2006/main" prst="rect">
          <a:avLst/>
        </a:prstGeom>
        <a:noFill xmlns:a="http://schemas.openxmlformats.org/drawingml/2006/main"/>
      </cdr:spPr>
      <cdr:txBody>
        <a:bodyPr xmlns:a="http://schemas.openxmlformats.org/drawingml/2006/main" vertOverflow="clip" wrap="square" rtlCol="0"/>
        <a:lstStyle xmlns:a="http://schemas.openxmlformats.org/drawingml/2006/main"/>
        <a:p xmlns:a="http://schemas.openxmlformats.org/drawingml/2006/main">
          <a:r>
            <a:rPr lang="en-GB" sz="2000" b="1">
              <a:solidFill>
                <a:srgbClr val="00B050"/>
              </a:solidFill>
              <a:latin typeface="Arial" pitchFamily="34" charset="0"/>
              <a:cs typeface="Arial" pitchFamily="34" charset="0"/>
            </a:rPr>
            <a:t>All LGD's 5,475,000</a:t>
          </a:r>
        </a:p>
      </cdr:txBody>
    </cdr:sp>
  </cdr:relSizeAnchor>
</c:userShapes>
</file>

<file path=xl/drawings/drawing5.xml><?xml version="1.0" encoding="utf-8"?>
<xdr:wsDr xmlns:xdr="http://schemas.openxmlformats.org/drawingml/2006/spreadsheetDrawing" xmlns:a="http://schemas.openxmlformats.org/drawingml/2006/main">
  <xdr:twoCellAnchor editAs="oneCell">
    <xdr:from>
      <xdr:col>0</xdr:col>
      <xdr:colOff>82550</xdr:colOff>
      <xdr:row>3</xdr:row>
      <xdr:rowOff>131805</xdr:rowOff>
    </xdr:from>
    <xdr:to>
      <xdr:col>10</xdr:col>
      <xdr:colOff>55089</xdr:colOff>
      <xdr:row>29</xdr:row>
      <xdr:rowOff>95251</xdr:rowOff>
    </xdr:to>
    <xdr:pic>
      <xdr:nvPicPr>
        <xdr:cNvPr id="2" name="Picture 1"/>
        <xdr:cNvPicPr>
          <a:picLocks noChangeAspect="1"/>
        </xdr:cNvPicPr>
      </xdr:nvPicPr>
      <xdr:blipFill>
        <a:blip xmlns:r="http://schemas.openxmlformats.org/officeDocument/2006/relationships" r:embed="rId1"/>
        <a:stretch>
          <a:fillRect/>
        </a:stretch>
      </xdr:blipFill>
      <xdr:spPr>
        <a:xfrm>
          <a:off x="82550" y="722355"/>
          <a:ext cx="6068539" cy="508154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38100</xdr:colOff>
      <xdr:row>2</xdr:row>
      <xdr:rowOff>28575</xdr:rowOff>
    </xdr:from>
    <xdr:to>
      <xdr:col>17</xdr:col>
      <xdr:colOff>177800</xdr:colOff>
      <xdr:row>36</xdr:row>
      <xdr:rowOff>130175</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523875</xdr:colOff>
      <xdr:row>16</xdr:row>
      <xdr:rowOff>57149</xdr:rowOff>
    </xdr:from>
    <xdr:to>
      <xdr:col>16</xdr:col>
      <xdr:colOff>514350</xdr:colOff>
      <xdr:row>21</xdr:row>
      <xdr:rowOff>28574</xdr:rowOff>
    </xdr:to>
    <xdr:sp macro="" textlink="">
      <xdr:nvSpPr>
        <xdr:cNvPr id="3073" name="Text Box 1"/>
        <xdr:cNvSpPr txBox="1">
          <a:spLocks noChangeArrowheads="1"/>
        </xdr:cNvSpPr>
      </xdr:nvSpPr>
      <xdr:spPr bwMode="auto">
        <a:xfrm>
          <a:off x="8181975" y="3124199"/>
          <a:ext cx="2428875" cy="92392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n-GB" sz="2000" b="1" i="0" u="none" strike="noStrike" baseline="0">
              <a:solidFill>
                <a:srgbClr val="00B050"/>
              </a:solidFill>
              <a:latin typeface="Arial" pitchFamily="34" charset="0"/>
              <a:cs typeface="Arial" pitchFamily="34" charset="0"/>
            </a:rPr>
            <a:t>Northern Ireland £1.0 billion</a:t>
          </a:r>
        </a:p>
        <a:p>
          <a:pPr algn="l" rtl="0">
            <a:defRPr sz="1000"/>
          </a:pPr>
          <a:endParaRPr lang="en-GB" sz="1100" b="1" i="0" u="none" strike="noStrike" baseline="0">
            <a:solidFill>
              <a:srgbClr val="00B050"/>
            </a:solidFill>
            <a:latin typeface="Calibri"/>
            <a:cs typeface="Calibri"/>
          </a:endParaRP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317500</xdr:colOff>
      <xdr:row>3</xdr:row>
      <xdr:rowOff>170632</xdr:rowOff>
    </xdr:from>
    <xdr:to>
      <xdr:col>11</xdr:col>
      <xdr:colOff>244697</xdr:colOff>
      <xdr:row>33</xdr:row>
      <xdr:rowOff>3874</xdr:rowOff>
    </xdr:to>
    <xdr:pic>
      <xdr:nvPicPr>
        <xdr:cNvPr id="2" name="Picture 1"/>
        <xdr:cNvPicPr>
          <a:picLocks noChangeAspect="1"/>
        </xdr:cNvPicPr>
      </xdr:nvPicPr>
      <xdr:blipFill>
        <a:blip xmlns:r="http://schemas.openxmlformats.org/officeDocument/2006/relationships" r:embed="rId1"/>
        <a:stretch>
          <a:fillRect/>
        </a:stretch>
      </xdr:blipFill>
      <xdr:spPr>
        <a:xfrm>
          <a:off x="317500" y="761182"/>
          <a:ext cx="6842347" cy="5738742"/>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69850</xdr:colOff>
      <xdr:row>4</xdr:row>
      <xdr:rowOff>50799</xdr:rowOff>
    </xdr:from>
    <xdr:to>
      <xdr:col>9</xdr:col>
      <xdr:colOff>279400</xdr:colOff>
      <xdr:row>33</xdr:row>
      <xdr:rowOff>31750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330200</xdr:colOff>
      <xdr:row>4</xdr:row>
      <xdr:rowOff>101600</xdr:rowOff>
    </xdr:from>
    <xdr:to>
      <xdr:col>17</xdr:col>
      <xdr:colOff>292100</xdr:colOff>
      <xdr:row>33</xdr:row>
      <xdr:rowOff>57150</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17</xdr:col>
      <xdr:colOff>450850</xdr:colOff>
      <xdr:row>4</xdr:row>
      <xdr:rowOff>114299</xdr:rowOff>
    </xdr:from>
    <xdr:to>
      <xdr:col>24</xdr:col>
      <xdr:colOff>374650</xdr:colOff>
      <xdr:row>34</xdr:row>
      <xdr:rowOff>38100</xdr:rowOff>
    </xdr:to>
    <xdr:graphicFrame macro="">
      <xdr:nvGraphicFramePr>
        <xdr:cNvPr id="6" name="Chart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oneCellAnchor>
    <xdr:from>
      <xdr:col>18</xdr:col>
      <xdr:colOff>441325</xdr:colOff>
      <xdr:row>72</xdr:row>
      <xdr:rowOff>38100</xdr:rowOff>
    </xdr:from>
    <xdr:ext cx="568810" cy="254557"/>
    <xdr:sp macro="" textlink="">
      <xdr:nvSpPr>
        <xdr:cNvPr id="17" name="TextBox 16"/>
        <xdr:cNvSpPr txBox="1"/>
      </xdr:nvSpPr>
      <xdr:spPr>
        <a:xfrm>
          <a:off x="11585575" y="14211300"/>
          <a:ext cx="568810" cy="2545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lang="en-GB" sz="1100" b="1">
              <a:solidFill>
                <a:srgbClr val="00B050"/>
              </a:solidFill>
              <a:latin typeface="Arial" pitchFamily="34" charset="0"/>
              <a:cs typeface="Arial" pitchFamily="34" charset="0"/>
            </a:rPr>
            <a:t>NI 8%</a:t>
          </a:r>
        </a:p>
      </xdr:txBody>
    </xdr:sp>
    <xdr:clientData/>
  </xdr:oneCellAnchor>
</xdr:wsDr>
</file>

<file path=xl/drawings/drawing9.xml><?xml version="1.0" encoding="utf-8"?>
<xdr:wsDr xmlns:xdr="http://schemas.openxmlformats.org/drawingml/2006/spreadsheetDrawing" xmlns:a="http://schemas.openxmlformats.org/drawingml/2006/main">
  <xdr:twoCellAnchor>
    <xdr:from>
      <xdr:col>0</xdr:col>
      <xdr:colOff>0</xdr:colOff>
      <xdr:row>2</xdr:row>
      <xdr:rowOff>85725</xdr:rowOff>
    </xdr:from>
    <xdr:to>
      <xdr:col>10</xdr:col>
      <xdr:colOff>538162</xdr:colOff>
      <xdr:row>26</xdr:row>
      <xdr:rowOff>119062</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5</xdr:col>
      <xdr:colOff>95250</xdr:colOff>
      <xdr:row>13</xdr:row>
      <xdr:rowOff>57150</xdr:rowOff>
    </xdr:from>
    <xdr:ext cx="2952475" cy="254557"/>
    <xdr:sp macro="" textlink="">
      <xdr:nvSpPr>
        <xdr:cNvPr id="2" name="TextBox 1"/>
        <xdr:cNvSpPr txBox="1"/>
      </xdr:nvSpPr>
      <xdr:spPr>
        <a:xfrm>
          <a:off x="6673850" y="1028700"/>
          <a:ext cx="2952475" cy="25455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lang="en-GB" sz="1100" b="1">
              <a:solidFill>
                <a:srgbClr val="00B050"/>
              </a:solidFill>
              <a:latin typeface="Arial" pitchFamily="34" charset="0"/>
              <a:cs typeface="Arial" pitchFamily="34" charset="0"/>
            </a:rPr>
            <a:t>Northern Ireland (30,698 rooms available)</a:t>
          </a:r>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mailto:joanne.henderson@nisra.gov.uk" TargetMode="External"/><Relationship Id="rId2" Type="http://schemas.openxmlformats.org/officeDocument/2006/relationships/hyperlink" Target="mailto:tourismstatistics@nisra.gov.uk" TargetMode="External"/><Relationship Id="rId1" Type="http://schemas.openxmlformats.org/officeDocument/2006/relationships/hyperlink" Target="mailto:pressoffice@economy-ni.gov.uk" TargetMode="Externa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hyperlink" Target="https://www.ons.gov.uk/economy/inflationandpriceindices/timeseries/l522/mm23"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8" Type="http://schemas.openxmlformats.org/officeDocument/2006/relationships/hyperlink" Target="https://www.nisra.gov.uk/publications/tourism-statistics-branch-statistics-revision-policy" TargetMode="External"/><Relationship Id="rId3" Type="http://schemas.openxmlformats.org/officeDocument/2006/relationships/hyperlink" Target="http://www.cso.ie/en/media/csoie/newsevents/documents/liasiongroups/tourism/Presentationallisland.pptx" TargetMode="External"/><Relationship Id="rId7" Type="http://schemas.openxmlformats.org/officeDocument/2006/relationships/hyperlink" Target="https://www.cso.ie/en/releasesandpublications/in/hts/methodologynoteonreviewofhouseholdtravelsurvey2018/" TargetMode="External"/><Relationship Id="rId2" Type="http://schemas.openxmlformats.org/officeDocument/2006/relationships/hyperlink" Target="https://www.nisra.gov.uk/publications/local-government-district-tourism-statistics-publications" TargetMode="External"/><Relationship Id="rId1" Type="http://schemas.openxmlformats.org/officeDocument/2006/relationships/hyperlink" Target="http://www.statisticsauthority.gov.uk/assessment/code-of-practice/index.html" TargetMode="External"/><Relationship Id="rId6" Type="http://schemas.openxmlformats.org/officeDocument/2006/relationships/hyperlink" Target="https://www.nisra.gov.uk/statistics/labour-market-and-social-welfare/annual-employee-jobs-surveys" TargetMode="External"/><Relationship Id="rId5" Type="http://schemas.openxmlformats.org/officeDocument/2006/relationships/hyperlink" Target="https://www.nisra.gov.uk/publications/tourism-statistics-confidence-intervals" TargetMode="External"/><Relationship Id="rId10" Type="http://schemas.openxmlformats.org/officeDocument/2006/relationships/printerSettings" Target="../printerSettings/printerSettings29.bin"/><Relationship Id="rId4" Type="http://schemas.openxmlformats.org/officeDocument/2006/relationships/hyperlink" Target="https://www.nisra.gov.uk/publications/tourism-statistics-early-indicators" TargetMode="External"/><Relationship Id="rId9" Type="http://schemas.openxmlformats.org/officeDocument/2006/relationships/hyperlink" Target="https://www.nisra.gov.uk/publications/tourism-statistics-data-quality"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80"/>
  <sheetViews>
    <sheetView showGridLines="0" tabSelected="1" workbookViewId="0">
      <selection activeCell="A7" sqref="A7:A10"/>
    </sheetView>
  </sheetViews>
  <sheetFormatPr defaultRowHeight="23.45" customHeight="1" x14ac:dyDescent="0.2"/>
  <cols>
    <col min="1" max="1" width="35.28515625" style="217" customWidth="1"/>
    <col min="2" max="2" width="68" style="217" customWidth="1"/>
    <col min="3" max="3" width="19.7109375" style="217" customWidth="1"/>
    <col min="4" max="4" width="29.28515625" style="217" customWidth="1"/>
    <col min="5" max="256" width="8.7109375" style="217"/>
    <col min="257" max="257" width="27.7109375" style="217" customWidth="1"/>
    <col min="258" max="258" width="42.85546875" style="217" customWidth="1"/>
    <col min="259" max="259" width="14.7109375" style="217" customWidth="1"/>
    <col min="260" max="512" width="8.7109375" style="217"/>
    <col min="513" max="513" width="27.7109375" style="217" customWidth="1"/>
    <col min="514" max="514" width="42.85546875" style="217" customWidth="1"/>
    <col min="515" max="515" width="14.7109375" style="217" customWidth="1"/>
    <col min="516" max="768" width="8.7109375" style="217"/>
    <col min="769" max="769" width="27.7109375" style="217" customWidth="1"/>
    <col min="770" max="770" width="42.85546875" style="217" customWidth="1"/>
    <col min="771" max="771" width="14.7109375" style="217" customWidth="1"/>
    <col min="772" max="1024" width="8.7109375" style="217"/>
    <col min="1025" max="1025" width="27.7109375" style="217" customWidth="1"/>
    <col min="1026" max="1026" width="42.85546875" style="217" customWidth="1"/>
    <col min="1027" max="1027" width="14.7109375" style="217" customWidth="1"/>
    <col min="1028" max="1280" width="8.7109375" style="217"/>
    <col min="1281" max="1281" width="27.7109375" style="217" customWidth="1"/>
    <col min="1282" max="1282" width="42.85546875" style="217" customWidth="1"/>
    <col min="1283" max="1283" width="14.7109375" style="217" customWidth="1"/>
    <col min="1284" max="1536" width="8.7109375" style="217"/>
    <col min="1537" max="1537" width="27.7109375" style="217" customWidth="1"/>
    <col min="1538" max="1538" width="42.85546875" style="217" customWidth="1"/>
    <col min="1539" max="1539" width="14.7109375" style="217" customWidth="1"/>
    <col min="1540" max="1792" width="8.7109375" style="217"/>
    <col min="1793" max="1793" width="27.7109375" style="217" customWidth="1"/>
    <col min="1794" max="1794" width="42.85546875" style="217" customWidth="1"/>
    <col min="1795" max="1795" width="14.7109375" style="217" customWidth="1"/>
    <col min="1796" max="2048" width="8.7109375" style="217"/>
    <col min="2049" max="2049" width="27.7109375" style="217" customWidth="1"/>
    <col min="2050" max="2050" width="42.85546875" style="217" customWidth="1"/>
    <col min="2051" max="2051" width="14.7109375" style="217" customWidth="1"/>
    <col min="2052" max="2304" width="8.7109375" style="217"/>
    <col min="2305" max="2305" width="27.7109375" style="217" customWidth="1"/>
    <col min="2306" max="2306" width="42.85546875" style="217" customWidth="1"/>
    <col min="2307" max="2307" width="14.7109375" style="217" customWidth="1"/>
    <col min="2308" max="2560" width="8.7109375" style="217"/>
    <col min="2561" max="2561" width="27.7109375" style="217" customWidth="1"/>
    <col min="2562" max="2562" width="42.85546875" style="217" customWidth="1"/>
    <col min="2563" max="2563" width="14.7109375" style="217" customWidth="1"/>
    <col min="2564" max="2816" width="8.7109375" style="217"/>
    <col min="2817" max="2817" width="27.7109375" style="217" customWidth="1"/>
    <col min="2818" max="2818" width="42.85546875" style="217" customWidth="1"/>
    <col min="2819" max="2819" width="14.7109375" style="217" customWidth="1"/>
    <col min="2820" max="3072" width="8.7109375" style="217"/>
    <col min="3073" max="3073" width="27.7109375" style="217" customWidth="1"/>
    <col min="3074" max="3074" width="42.85546875" style="217" customWidth="1"/>
    <col min="3075" max="3075" width="14.7109375" style="217" customWidth="1"/>
    <col min="3076" max="3328" width="8.7109375" style="217"/>
    <col min="3329" max="3329" width="27.7109375" style="217" customWidth="1"/>
    <col min="3330" max="3330" width="42.85546875" style="217" customWidth="1"/>
    <col min="3331" max="3331" width="14.7109375" style="217" customWidth="1"/>
    <col min="3332" max="3584" width="8.7109375" style="217"/>
    <col min="3585" max="3585" width="27.7109375" style="217" customWidth="1"/>
    <col min="3586" max="3586" width="42.85546875" style="217" customWidth="1"/>
    <col min="3587" max="3587" width="14.7109375" style="217" customWidth="1"/>
    <col min="3588" max="3840" width="8.7109375" style="217"/>
    <col min="3841" max="3841" width="27.7109375" style="217" customWidth="1"/>
    <col min="3842" max="3842" width="42.85546875" style="217" customWidth="1"/>
    <col min="3843" max="3843" width="14.7109375" style="217" customWidth="1"/>
    <col min="3844" max="4096" width="8.7109375" style="217"/>
    <col min="4097" max="4097" width="27.7109375" style="217" customWidth="1"/>
    <col min="4098" max="4098" width="42.85546875" style="217" customWidth="1"/>
    <col min="4099" max="4099" width="14.7109375" style="217" customWidth="1"/>
    <col min="4100" max="4352" width="8.7109375" style="217"/>
    <col min="4353" max="4353" width="27.7109375" style="217" customWidth="1"/>
    <col min="4354" max="4354" width="42.85546875" style="217" customWidth="1"/>
    <col min="4355" max="4355" width="14.7109375" style="217" customWidth="1"/>
    <col min="4356" max="4608" width="8.7109375" style="217"/>
    <col min="4609" max="4609" width="27.7109375" style="217" customWidth="1"/>
    <col min="4610" max="4610" width="42.85546875" style="217" customWidth="1"/>
    <col min="4611" max="4611" width="14.7109375" style="217" customWidth="1"/>
    <col min="4612" max="4864" width="8.7109375" style="217"/>
    <col min="4865" max="4865" width="27.7109375" style="217" customWidth="1"/>
    <col min="4866" max="4866" width="42.85546875" style="217" customWidth="1"/>
    <col min="4867" max="4867" width="14.7109375" style="217" customWidth="1"/>
    <col min="4868" max="5120" width="8.7109375" style="217"/>
    <col min="5121" max="5121" width="27.7109375" style="217" customWidth="1"/>
    <col min="5122" max="5122" width="42.85546875" style="217" customWidth="1"/>
    <col min="5123" max="5123" width="14.7109375" style="217" customWidth="1"/>
    <col min="5124" max="5376" width="8.7109375" style="217"/>
    <col min="5377" max="5377" width="27.7109375" style="217" customWidth="1"/>
    <col min="5378" max="5378" width="42.85546875" style="217" customWidth="1"/>
    <col min="5379" max="5379" width="14.7109375" style="217" customWidth="1"/>
    <col min="5380" max="5632" width="8.7109375" style="217"/>
    <col min="5633" max="5633" width="27.7109375" style="217" customWidth="1"/>
    <col min="5634" max="5634" width="42.85546875" style="217" customWidth="1"/>
    <col min="5635" max="5635" width="14.7109375" style="217" customWidth="1"/>
    <col min="5636" max="5888" width="8.7109375" style="217"/>
    <col min="5889" max="5889" width="27.7109375" style="217" customWidth="1"/>
    <col min="5890" max="5890" width="42.85546875" style="217" customWidth="1"/>
    <col min="5891" max="5891" width="14.7109375" style="217" customWidth="1"/>
    <col min="5892" max="6144" width="8.7109375" style="217"/>
    <col min="6145" max="6145" width="27.7109375" style="217" customWidth="1"/>
    <col min="6146" max="6146" width="42.85546875" style="217" customWidth="1"/>
    <col min="6147" max="6147" width="14.7109375" style="217" customWidth="1"/>
    <col min="6148" max="6400" width="8.7109375" style="217"/>
    <col min="6401" max="6401" width="27.7109375" style="217" customWidth="1"/>
    <col min="6402" max="6402" width="42.85546875" style="217" customWidth="1"/>
    <col min="6403" max="6403" width="14.7109375" style="217" customWidth="1"/>
    <col min="6404" max="6656" width="8.7109375" style="217"/>
    <col min="6657" max="6657" width="27.7109375" style="217" customWidth="1"/>
    <col min="6658" max="6658" width="42.85546875" style="217" customWidth="1"/>
    <col min="6659" max="6659" width="14.7109375" style="217" customWidth="1"/>
    <col min="6660" max="6912" width="8.7109375" style="217"/>
    <col min="6913" max="6913" width="27.7109375" style="217" customWidth="1"/>
    <col min="6914" max="6914" width="42.85546875" style="217" customWidth="1"/>
    <col min="6915" max="6915" width="14.7109375" style="217" customWidth="1"/>
    <col min="6916" max="7168" width="8.7109375" style="217"/>
    <col min="7169" max="7169" width="27.7109375" style="217" customWidth="1"/>
    <col min="7170" max="7170" width="42.85546875" style="217" customWidth="1"/>
    <col min="7171" max="7171" width="14.7109375" style="217" customWidth="1"/>
    <col min="7172" max="7424" width="8.7109375" style="217"/>
    <col min="7425" max="7425" width="27.7109375" style="217" customWidth="1"/>
    <col min="7426" max="7426" width="42.85546875" style="217" customWidth="1"/>
    <col min="7427" max="7427" width="14.7109375" style="217" customWidth="1"/>
    <col min="7428" max="7680" width="8.7109375" style="217"/>
    <col min="7681" max="7681" width="27.7109375" style="217" customWidth="1"/>
    <col min="7682" max="7682" width="42.85546875" style="217" customWidth="1"/>
    <col min="7683" max="7683" width="14.7109375" style="217" customWidth="1"/>
    <col min="7684" max="7936" width="8.7109375" style="217"/>
    <col min="7937" max="7937" width="27.7109375" style="217" customWidth="1"/>
    <col min="7938" max="7938" width="42.85546875" style="217" customWidth="1"/>
    <col min="7939" max="7939" width="14.7109375" style="217" customWidth="1"/>
    <col min="7940" max="8192" width="8.7109375" style="217"/>
    <col min="8193" max="8193" width="27.7109375" style="217" customWidth="1"/>
    <col min="8194" max="8194" width="42.85546875" style="217" customWidth="1"/>
    <col min="8195" max="8195" width="14.7109375" style="217" customWidth="1"/>
    <col min="8196" max="8448" width="8.7109375" style="217"/>
    <col min="8449" max="8449" width="27.7109375" style="217" customWidth="1"/>
    <col min="8450" max="8450" width="42.85546875" style="217" customWidth="1"/>
    <col min="8451" max="8451" width="14.7109375" style="217" customWidth="1"/>
    <col min="8452" max="8704" width="8.7109375" style="217"/>
    <col min="8705" max="8705" width="27.7109375" style="217" customWidth="1"/>
    <col min="8706" max="8706" width="42.85546875" style="217" customWidth="1"/>
    <col min="8707" max="8707" width="14.7109375" style="217" customWidth="1"/>
    <col min="8708" max="8960" width="8.7109375" style="217"/>
    <col min="8961" max="8961" width="27.7109375" style="217" customWidth="1"/>
    <col min="8962" max="8962" width="42.85546875" style="217" customWidth="1"/>
    <col min="8963" max="8963" width="14.7109375" style="217" customWidth="1"/>
    <col min="8964" max="9216" width="8.7109375" style="217"/>
    <col min="9217" max="9217" width="27.7109375" style="217" customWidth="1"/>
    <col min="9218" max="9218" width="42.85546875" style="217" customWidth="1"/>
    <col min="9219" max="9219" width="14.7109375" style="217" customWidth="1"/>
    <col min="9220" max="9472" width="8.7109375" style="217"/>
    <col min="9473" max="9473" width="27.7109375" style="217" customWidth="1"/>
    <col min="9474" max="9474" width="42.85546875" style="217" customWidth="1"/>
    <col min="9475" max="9475" width="14.7109375" style="217" customWidth="1"/>
    <col min="9476" max="9728" width="8.7109375" style="217"/>
    <col min="9729" max="9729" width="27.7109375" style="217" customWidth="1"/>
    <col min="9730" max="9730" width="42.85546875" style="217" customWidth="1"/>
    <col min="9731" max="9731" width="14.7109375" style="217" customWidth="1"/>
    <col min="9732" max="9984" width="8.7109375" style="217"/>
    <col min="9985" max="9985" width="27.7109375" style="217" customWidth="1"/>
    <col min="9986" max="9986" width="42.85546875" style="217" customWidth="1"/>
    <col min="9987" max="9987" width="14.7109375" style="217" customWidth="1"/>
    <col min="9988" max="10240" width="8.7109375" style="217"/>
    <col min="10241" max="10241" width="27.7109375" style="217" customWidth="1"/>
    <col min="10242" max="10242" width="42.85546875" style="217" customWidth="1"/>
    <col min="10243" max="10243" width="14.7109375" style="217" customWidth="1"/>
    <col min="10244" max="10496" width="8.7109375" style="217"/>
    <col min="10497" max="10497" width="27.7109375" style="217" customWidth="1"/>
    <col min="10498" max="10498" width="42.85546875" style="217" customWidth="1"/>
    <col min="10499" max="10499" width="14.7109375" style="217" customWidth="1"/>
    <col min="10500" max="10752" width="8.7109375" style="217"/>
    <col min="10753" max="10753" width="27.7109375" style="217" customWidth="1"/>
    <col min="10754" max="10754" width="42.85546875" style="217" customWidth="1"/>
    <col min="10755" max="10755" width="14.7109375" style="217" customWidth="1"/>
    <col min="10756" max="11008" width="8.7109375" style="217"/>
    <col min="11009" max="11009" width="27.7109375" style="217" customWidth="1"/>
    <col min="11010" max="11010" width="42.85546875" style="217" customWidth="1"/>
    <col min="11011" max="11011" width="14.7109375" style="217" customWidth="1"/>
    <col min="11012" max="11264" width="8.7109375" style="217"/>
    <col min="11265" max="11265" width="27.7109375" style="217" customWidth="1"/>
    <col min="11266" max="11266" width="42.85546875" style="217" customWidth="1"/>
    <col min="11267" max="11267" width="14.7109375" style="217" customWidth="1"/>
    <col min="11268" max="11520" width="8.7109375" style="217"/>
    <col min="11521" max="11521" width="27.7109375" style="217" customWidth="1"/>
    <col min="11522" max="11522" width="42.85546875" style="217" customWidth="1"/>
    <col min="11523" max="11523" width="14.7109375" style="217" customWidth="1"/>
    <col min="11524" max="11776" width="8.7109375" style="217"/>
    <col min="11777" max="11777" width="27.7109375" style="217" customWidth="1"/>
    <col min="11778" max="11778" width="42.85546875" style="217" customWidth="1"/>
    <col min="11779" max="11779" width="14.7109375" style="217" customWidth="1"/>
    <col min="11780" max="12032" width="8.7109375" style="217"/>
    <col min="12033" max="12033" width="27.7109375" style="217" customWidth="1"/>
    <col min="12034" max="12034" width="42.85546875" style="217" customWidth="1"/>
    <col min="12035" max="12035" width="14.7109375" style="217" customWidth="1"/>
    <col min="12036" max="12288" width="8.7109375" style="217"/>
    <col min="12289" max="12289" width="27.7109375" style="217" customWidth="1"/>
    <col min="12290" max="12290" width="42.85546875" style="217" customWidth="1"/>
    <col min="12291" max="12291" width="14.7109375" style="217" customWidth="1"/>
    <col min="12292" max="12544" width="8.7109375" style="217"/>
    <col min="12545" max="12545" width="27.7109375" style="217" customWidth="1"/>
    <col min="12546" max="12546" width="42.85546875" style="217" customWidth="1"/>
    <col min="12547" max="12547" width="14.7109375" style="217" customWidth="1"/>
    <col min="12548" max="12800" width="8.7109375" style="217"/>
    <col min="12801" max="12801" width="27.7109375" style="217" customWidth="1"/>
    <col min="12802" max="12802" width="42.85546875" style="217" customWidth="1"/>
    <col min="12803" max="12803" width="14.7109375" style="217" customWidth="1"/>
    <col min="12804" max="13056" width="8.7109375" style="217"/>
    <col min="13057" max="13057" width="27.7109375" style="217" customWidth="1"/>
    <col min="13058" max="13058" width="42.85546875" style="217" customWidth="1"/>
    <col min="13059" max="13059" width="14.7109375" style="217" customWidth="1"/>
    <col min="13060" max="13312" width="8.7109375" style="217"/>
    <col min="13313" max="13313" width="27.7109375" style="217" customWidth="1"/>
    <col min="13314" max="13314" width="42.85546875" style="217" customWidth="1"/>
    <col min="13315" max="13315" width="14.7109375" style="217" customWidth="1"/>
    <col min="13316" max="13568" width="8.7109375" style="217"/>
    <col min="13569" max="13569" width="27.7109375" style="217" customWidth="1"/>
    <col min="13570" max="13570" width="42.85546875" style="217" customWidth="1"/>
    <col min="13571" max="13571" width="14.7109375" style="217" customWidth="1"/>
    <col min="13572" max="13824" width="8.7109375" style="217"/>
    <col min="13825" max="13825" width="27.7109375" style="217" customWidth="1"/>
    <col min="13826" max="13826" width="42.85546875" style="217" customWidth="1"/>
    <col min="13827" max="13827" width="14.7109375" style="217" customWidth="1"/>
    <col min="13828" max="14080" width="8.7109375" style="217"/>
    <col min="14081" max="14081" width="27.7109375" style="217" customWidth="1"/>
    <col min="14082" max="14082" width="42.85546875" style="217" customWidth="1"/>
    <col min="14083" max="14083" width="14.7109375" style="217" customWidth="1"/>
    <col min="14084" max="14336" width="8.7109375" style="217"/>
    <col min="14337" max="14337" width="27.7109375" style="217" customWidth="1"/>
    <col min="14338" max="14338" width="42.85546875" style="217" customWidth="1"/>
    <col min="14339" max="14339" width="14.7109375" style="217" customWidth="1"/>
    <col min="14340" max="14592" width="8.7109375" style="217"/>
    <col min="14593" max="14593" width="27.7109375" style="217" customWidth="1"/>
    <col min="14594" max="14594" width="42.85546875" style="217" customWidth="1"/>
    <col min="14595" max="14595" width="14.7109375" style="217" customWidth="1"/>
    <col min="14596" max="14848" width="8.7109375" style="217"/>
    <col min="14849" max="14849" width="27.7109375" style="217" customWidth="1"/>
    <col min="14850" max="14850" width="42.85546875" style="217" customWidth="1"/>
    <col min="14851" max="14851" width="14.7109375" style="217" customWidth="1"/>
    <col min="14852" max="15104" width="8.7109375" style="217"/>
    <col min="15105" max="15105" width="27.7109375" style="217" customWidth="1"/>
    <col min="15106" max="15106" width="42.85546875" style="217" customWidth="1"/>
    <col min="15107" max="15107" width="14.7109375" style="217" customWidth="1"/>
    <col min="15108" max="15360" width="8.7109375" style="217"/>
    <col min="15361" max="15361" width="27.7109375" style="217" customWidth="1"/>
    <col min="15362" max="15362" width="42.85546875" style="217" customWidth="1"/>
    <col min="15363" max="15363" width="14.7109375" style="217" customWidth="1"/>
    <col min="15364" max="15616" width="8.7109375" style="217"/>
    <col min="15617" max="15617" width="27.7109375" style="217" customWidth="1"/>
    <col min="15618" max="15618" width="42.85546875" style="217" customWidth="1"/>
    <col min="15619" max="15619" width="14.7109375" style="217" customWidth="1"/>
    <col min="15620" max="15872" width="8.7109375" style="217"/>
    <col min="15873" max="15873" width="27.7109375" style="217" customWidth="1"/>
    <col min="15874" max="15874" width="42.85546875" style="217" customWidth="1"/>
    <col min="15875" max="15875" width="14.7109375" style="217" customWidth="1"/>
    <col min="15876" max="16128" width="8.7109375" style="217"/>
    <col min="16129" max="16129" width="27.7109375" style="217" customWidth="1"/>
    <col min="16130" max="16130" width="42.85546875" style="217" customWidth="1"/>
    <col min="16131" max="16131" width="14.7109375" style="217" customWidth="1"/>
    <col min="16132" max="16384" width="8.7109375" style="217"/>
  </cols>
  <sheetData>
    <row r="1" spans="1:4" ht="23.45" customHeight="1" x14ac:dyDescent="0.25">
      <c r="A1" s="210" t="s">
        <v>2</v>
      </c>
      <c r="B1" s="358" t="s">
        <v>390</v>
      </c>
    </row>
    <row r="2" spans="1:4" ht="23.45" customHeight="1" x14ac:dyDescent="0.25">
      <c r="A2" s="210" t="s">
        <v>0</v>
      </c>
      <c r="B2" s="211" t="s">
        <v>1</v>
      </c>
      <c r="C2" s="210"/>
      <c r="D2" s="211"/>
    </row>
    <row r="3" spans="1:4" ht="23.45" customHeight="1" x14ac:dyDescent="0.25">
      <c r="A3" s="210" t="s">
        <v>3</v>
      </c>
      <c r="B3" s="211" t="s">
        <v>4</v>
      </c>
    </row>
    <row r="4" spans="1:4" ht="23.45" customHeight="1" x14ac:dyDescent="0.25">
      <c r="A4" s="210" t="s">
        <v>5</v>
      </c>
      <c r="B4" s="211" t="s">
        <v>288</v>
      </c>
      <c r="C4" s="210"/>
    </row>
    <row r="5" spans="1:4" ht="23.45" customHeight="1" x14ac:dyDescent="0.25">
      <c r="A5" s="210" t="s">
        <v>6</v>
      </c>
      <c r="B5" s="211" t="s">
        <v>153</v>
      </c>
      <c r="C5" s="210"/>
    </row>
    <row r="6" spans="1:4" ht="23.45" customHeight="1" x14ac:dyDescent="0.25">
      <c r="A6" s="212" t="s">
        <v>8</v>
      </c>
      <c r="B6" s="213" t="s">
        <v>247</v>
      </c>
      <c r="C6" s="359"/>
    </row>
    <row r="7" spans="1:4" ht="23.45" customHeight="1" x14ac:dyDescent="0.25">
      <c r="A7" s="540" t="s">
        <v>9</v>
      </c>
      <c r="B7" s="360" t="s">
        <v>289</v>
      </c>
      <c r="C7" s="361"/>
    </row>
    <row r="8" spans="1:4" ht="23.45" customHeight="1" x14ac:dyDescent="0.2">
      <c r="A8" s="540"/>
      <c r="B8" s="360" t="s">
        <v>244</v>
      </c>
      <c r="C8" s="359"/>
    </row>
    <row r="9" spans="1:4" ht="23.45" customHeight="1" x14ac:dyDescent="0.2">
      <c r="A9" s="540"/>
      <c r="B9" s="214" t="s">
        <v>290</v>
      </c>
      <c r="C9" s="211"/>
    </row>
    <row r="10" spans="1:4" ht="23.45" customHeight="1" x14ac:dyDescent="0.2">
      <c r="A10" s="540"/>
      <c r="B10" s="214" t="s">
        <v>186</v>
      </c>
      <c r="C10" s="211"/>
    </row>
    <row r="11" spans="1:4" ht="23.45" customHeight="1" x14ac:dyDescent="0.25">
      <c r="A11" s="212" t="s">
        <v>10</v>
      </c>
      <c r="B11" s="360" t="s">
        <v>291</v>
      </c>
      <c r="C11" s="211"/>
    </row>
    <row r="12" spans="1:4" ht="23.45" customHeight="1" x14ac:dyDescent="0.2">
      <c r="A12" s="541" t="s">
        <v>292</v>
      </c>
      <c r="B12" s="360" t="s">
        <v>187</v>
      </c>
      <c r="C12" s="211"/>
    </row>
    <row r="13" spans="1:4" ht="23.45" customHeight="1" x14ac:dyDescent="0.2">
      <c r="A13" s="541"/>
      <c r="B13" s="360" t="s">
        <v>188</v>
      </c>
      <c r="C13" s="211"/>
    </row>
    <row r="14" spans="1:4" ht="23.45" customHeight="1" x14ac:dyDescent="0.2">
      <c r="A14" s="541"/>
      <c r="B14" s="360" t="s">
        <v>12</v>
      </c>
      <c r="C14" s="211"/>
    </row>
    <row r="15" spans="1:4" ht="23.45" customHeight="1" x14ac:dyDescent="0.2">
      <c r="A15" s="541"/>
      <c r="B15" s="360" t="s">
        <v>189</v>
      </c>
      <c r="C15" s="211"/>
    </row>
    <row r="16" spans="1:4" ht="27.6" customHeight="1" x14ac:dyDescent="0.25">
      <c r="A16" s="212" t="s">
        <v>14</v>
      </c>
      <c r="B16" s="362" t="s">
        <v>185</v>
      </c>
      <c r="C16" s="211"/>
    </row>
    <row r="17" spans="1:2" ht="23.45" customHeight="1" x14ac:dyDescent="0.25">
      <c r="A17" s="363" t="s">
        <v>15</v>
      </c>
      <c r="B17" s="215">
        <v>44154</v>
      </c>
    </row>
    <row r="18" spans="1:2" ht="23.45" customHeight="1" x14ac:dyDescent="0.2">
      <c r="A18" s="360"/>
      <c r="B18" s="360"/>
    </row>
    <row r="19" spans="1:2" ht="23.45" customHeight="1" x14ac:dyDescent="0.25">
      <c r="A19" s="363" t="s">
        <v>16</v>
      </c>
      <c r="B19" s="364" t="s">
        <v>160</v>
      </c>
    </row>
    <row r="20" spans="1:2" ht="23.45" customHeight="1" x14ac:dyDescent="0.2">
      <c r="A20" s="541" t="s">
        <v>292</v>
      </c>
      <c r="B20" s="364" t="s">
        <v>11</v>
      </c>
    </row>
    <row r="21" spans="1:2" ht="23.45" customHeight="1" x14ac:dyDescent="0.2">
      <c r="A21" s="541"/>
      <c r="B21" s="364" t="s">
        <v>12</v>
      </c>
    </row>
    <row r="22" spans="1:2" ht="23.45" customHeight="1" x14ac:dyDescent="0.2">
      <c r="A22" s="541"/>
      <c r="B22" s="364" t="s">
        <v>13</v>
      </c>
    </row>
    <row r="23" spans="1:2" ht="23.45" customHeight="1" x14ac:dyDescent="0.25">
      <c r="A23" s="541"/>
      <c r="B23" s="364" t="s">
        <v>293</v>
      </c>
    </row>
    <row r="24" spans="1:2" ht="23.45" customHeight="1" x14ac:dyDescent="0.2">
      <c r="A24" s="360"/>
      <c r="B24" s="365" t="s">
        <v>161</v>
      </c>
    </row>
    <row r="25" spans="1:2" ht="23.45" customHeight="1" x14ac:dyDescent="0.2">
      <c r="A25" s="360"/>
      <c r="B25" s="360"/>
    </row>
    <row r="31" spans="1:2" ht="23.45" customHeight="1" x14ac:dyDescent="0.25">
      <c r="A31" s="216"/>
    </row>
    <row r="32" spans="1:2" ht="23.45" customHeight="1" x14ac:dyDescent="0.25">
      <c r="A32" s="216"/>
    </row>
    <row r="33" spans="1:1" ht="23.45" customHeight="1" x14ac:dyDescent="0.2">
      <c r="A33" s="218"/>
    </row>
    <row r="37" spans="1:1" ht="23.45" customHeight="1" x14ac:dyDescent="0.25">
      <c r="A37" s="216"/>
    </row>
    <row r="38" spans="1:1" ht="23.45" customHeight="1" x14ac:dyDescent="0.2">
      <c r="A38" s="218"/>
    </row>
    <row r="40" spans="1:1" ht="23.45" customHeight="1" x14ac:dyDescent="0.25">
      <c r="A40" s="219"/>
    </row>
    <row r="41" spans="1:1" ht="23.45" customHeight="1" x14ac:dyDescent="0.25">
      <c r="A41" s="220"/>
    </row>
    <row r="45" spans="1:1" ht="23.45" customHeight="1" x14ac:dyDescent="0.2">
      <c r="A45" s="221"/>
    </row>
    <row r="46" spans="1:1" ht="23.45" customHeight="1" x14ac:dyDescent="0.2">
      <c r="A46" s="221"/>
    </row>
    <row r="47" spans="1:1" ht="23.45" customHeight="1" x14ac:dyDescent="0.25">
      <c r="A47" s="220"/>
    </row>
    <row r="52" spans="1:1" ht="23.45" customHeight="1" x14ac:dyDescent="0.2">
      <c r="A52" s="218"/>
    </row>
    <row r="54" spans="1:1" ht="23.45" customHeight="1" x14ac:dyDescent="0.2">
      <c r="A54" s="218"/>
    </row>
    <row r="59" spans="1:1" ht="23.45" customHeight="1" x14ac:dyDescent="0.2">
      <c r="A59" s="218"/>
    </row>
    <row r="60" spans="1:1" ht="23.45" customHeight="1" x14ac:dyDescent="0.2">
      <c r="A60" s="221"/>
    </row>
    <row r="61" spans="1:1" ht="23.45" customHeight="1" x14ac:dyDescent="0.2">
      <c r="A61" s="221"/>
    </row>
    <row r="62" spans="1:1" ht="23.45" customHeight="1" x14ac:dyDescent="0.2">
      <c r="A62" s="221"/>
    </row>
    <row r="66" spans="1:1" ht="23.45" customHeight="1" x14ac:dyDescent="0.25">
      <c r="A66" s="216"/>
    </row>
    <row r="76" spans="1:1" ht="23.45" customHeight="1" x14ac:dyDescent="0.25">
      <c r="A76" s="216"/>
    </row>
    <row r="80" spans="1:1" ht="23.45" customHeight="1" x14ac:dyDescent="0.25">
      <c r="A80" s="216"/>
    </row>
  </sheetData>
  <mergeCells count="3">
    <mergeCell ref="A7:A10"/>
    <mergeCell ref="A12:A15"/>
    <mergeCell ref="A20:A23"/>
  </mergeCells>
  <hyperlinks>
    <hyperlink ref="B24" r:id="rId1"/>
    <hyperlink ref="B10" r:id="rId2"/>
    <hyperlink ref="B9" r:id="rId3"/>
  </hyperlinks>
  <pageMargins left="0.7" right="0.7" top="0.75" bottom="0.75" header="0.3" footer="0.3"/>
  <pageSetup paperSize="9" scale="92" fitToHeight="0" orientation="landscape" r:id="rId4"/>
  <drawing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21"/>
  <sheetViews>
    <sheetView showGridLines="0" topLeftCell="F1" zoomScale="90" zoomScaleNormal="90" workbookViewId="0">
      <selection activeCell="O6" sqref="O6:O16"/>
    </sheetView>
  </sheetViews>
  <sheetFormatPr defaultColWidth="9.140625" defaultRowHeight="15" x14ac:dyDescent="0.2"/>
  <cols>
    <col min="1" max="1" width="46.85546875" style="3" customWidth="1"/>
    <col min="2" max="14" width="14.7109375" style="3" customWidth="1"/>
    <col min="15" max="15" width="14" style="3" bestFit="1" customWidth="1"/>
    <col min="16" max="16384" width="9.140625" style="3"/>
  </cols>
  <sheetData>
    <row r="1" spans="1:15" x14ac:dyDescent="0.2">
      <c r="A1" s="17" t="s">
        <v>30</v>
      </c>
    </row>
    <row r="2" spans="1:15" ht="15.75" x14ac:dyDescent="0.25">
      <c r="A2" s="2" t="s">
        <v>332</v>
      </c>
    </row>
    <row r="3" spans="1:15" ht="15.75" thickBot="1" x14ac:dyDescent="0.25"/>
    <row r="4" spans="1:15" ht="15.75" x14ac:dyDescent="0.25">
      <c r="A4" s="70"/>
      <c r="B4" s="566">
        <v>2013</v>
      </c>
      <c r="C4" s="569"/>
      <c r="D4" s="566">
        <v>2014</v>
      </c>
      <c r="E4" s="569"/>
      <c r="F4" s="566">
        <v>2015</v>
      </c>
      <c r="G4" s="569"/>
      <c r="H4" s="566">
        <v>2016</v>
      </c>
      <c r="I4" s="569"/>
      <c r="J4" s="566">
        <v>2017</v>
      </c>
      <c r="K4" s="569"/>
      <c r="L4" s="566">
        <v>2018</v>
      </c>
      <c r="M4" s="567"/>
      <c r="N4" s="566">
        <v>2019</v>
      </c>
      <c r="O4" s="567"/>
    </row>
    <row r="5" spans="1:15" s="26" customFormat="1" ht="47.25" x14ac:dyDescent="0.25">
      <c r="A5" s="71"/>
      <c r="B5" s="40" t="s">
        <v>66</v>
      </c>
      <c r="C5" s="72" t="s">
        <v>65</v>
      </c>
      <c r="D5" s="40" t="s">
        <v>66</v>
      </c>
      <c r="E5" s="72" t="s">
        <v>65</v>
      </c>
      <c r="F5" s="40" t="s">
        <v>66</v>
      </c>
      <c r="G5" s="72" t="s">
        <v>65</v>
      </c>
      <c r="H5" s="40" t="s">
        <v>66</v>
      </c>
      <c r="I5" s="72" t="s">
        <v>65</v>
      </c>
      <c r="J5" s="40" t="s">
        <v>66</v>
      </c>
      <c r="K5" s="72" t="s">
        <v>65</v>
      </c>
      <c r="L5" s="40" t="s">
        <v>66</v>
      </c>
      <c r="M5" s="73" t="s">
        <v>65</v>
      </c>
      <c r="N5" s="40" t="s">
        <v>66</v>
      </c>
      <c r="O5" s="73" t="s">
        <v>65</v>
      </c>
    </row>
    <row r="6" spans="1:15" x14ac:dyDescent="0.2">
      <c r="A6" s="287" t="s">
        <v>36</v>
      </c>
      <c r="B6" s="39">
        <v>9</v>
      </c>
      <c r="C6" s="89">
        <v>75018</v>
      </c>
      <c r="D6" s="39">
        <v>11</v>
      </c>
      <c r="E6" s="89">
        <v>352966</v>
      </c>
      <c r="F6" s="39">
        <v>9</v>
      </c>
      <c r="G6" s="89">
        <v>448886</v>
      </c>
      <c r="H6" s="39">
        <v>11</v>
      </c>
      <c r="I6" s="89">
        <v>98480.000000000015</v>
      </c>
      <c r="J6" s="74">
        <v>13</v>
      </c>
      <c r="K6" s="199">
        <v>1062346</v>
      </c>
      <c r="L6" s="74">
        <v>10</v>
      </c>
      <c r="M6" s="146">
        <v>1049204</v>
      </c>
      <c r="N6" s="74">
        <v>3</v>
      </c>
      <c r="O6" s="146">
        <v>52537.000000000007</v>
      </c>
    </row>
    <row r="7" spans="1:15" x14ac:dyDescent="0.2">
      <c r="A7" s="287" t="s">
        <v>177</v>
      </c>
      <c r="B7" s="39">
        <v>20</v>
      </c>
      <c r="C7" s="89">
        <v>1212009</v>
      </c>
      <c r="D7" s="39">
        <v>16</v>
      </c>
      <c r="E7" s="89">
        <v>1029117</v>
      </c>
      <c r="F7" s="39">
        <v>21</v>
      </c>
      <c r="G7" s="89">
        <v>1559790</v>
      </c>
      <c r="H7" s="39">
        <v>16</v>
      </c>
      <c r="I7" s="89">
        <v>1577027</v>
      </c>
      <c r="J7" s="74">
        <v>22</v>
      </c>
      <c r="K7" s="199">
        <v>1518883.0000000005</v>
      </c>
      <c r="L7" s="74">
        <v>22</v>
      </c>
      <c r="M7" s="146">
        <v>1686032</v>
      </c>
      <c r="N7" s="74">
        <v>15</v>
      </c>
      <c r="O7" s="146">
        <v>1079085.0000000002</v>
      </c>
    </row>
    <row r="8" spans="1:15" x14ac:dyDescent="0.2">
      <c r="A8" s="287" t="s">
        <v>174</v>
      </c>
      <c r="B8" s="39">
        <v>27</v>
      </c>
      <c r="C8" s="89">
        <v>1193798</v>
      </c>
      <c r="D8" s="39">
        <v>29</v>
      </c>
      <c r="E8" s="89">
        <v>2082619.9999999995</v>
      </c>
      <c r="F8" s="39">
        <v>33</v>
      </c>
      <c r="G8" s="89">
        <v>1518827.9999999998</v>
      </c>
      <c r="H8" s="39">
        <v>27</v>
      </c>
      <c r="I8" s="89">
        <v>1806513.0000000002</v>
      </c>
      <c r="J8" s="74">
        <v>29</v>
      </c>
      <c r="K8" s="199">
        <v>1907489.0000000002</v>
      </c>
      <c r="L8" s="74">
        <v>28</v>
      </c>
      <c r="M8" s="146">
        <v>3242697.0000000005</v>
      </c>
      <c r="N8" s="74">
        <v>16</v>
      </c>
      <c r="O8" s="146">
        <v>1583240</v>
      </c>
    </row>
    <row r="9" spans="1:15" x14ac:dyDescent="0.2">
      <c r="A9" s="287" t="s">
        <v>28</v>
      </c>
      <c r="B9" s="39">
        <v>26</v>
      </c>
      <c r="C9" s="89">
        <v>3707184</v>
      </c>
      <c r="D9" s="39">
        <v>21</v>
      </c>
      <c r="E9" s="89">
        <v>4066914.0000000005</v>
      </c>
      <c r="F9" s="39">
        <v>35</v>
      </c>
      <c r="G9" s="89">
        <v>4824896.9999999981</v>
      </c>
      <c r="H9" s="39">
        <v>31</v>
      </c>
      <c r="I9" s="89">
        <v>4675348</v>
      </c>
      <c r="J9" s="74">
        <v>36</v>
      </c>
      <c r="K9" s="199">
        <v>5214959.0000000009</v>
      </c>
      <c r="L9" s="74">
        <v>32</v>
      </c>
      <c r="M9" s="146">
        <v>4738682.9999999991</v>
      </c>
      <c r="N9" s="74">
        <v>11</v>
      </c>
      <c r="O9" s="146">
        <v>3071299.9999999995</v>
      </c>
    </row>
    <row r="10" spans="1:15" x14ac:dyDescent="0.2">
      <c r="A10" s="287" t="s">
        <v>35</v>
      </c>
      <c r="B10" s="39">
        <v>21</v>
      </c>
      <c r="C10" s="89">
        <v>1629797.9999999998</v>
      </c>
      <c r="D10" s="39">
        <v>19</v>
      </c>
      <c r="E10" s="89">
        <v>1817194.0000000002</v>
      </c>
      <c r="F10" s="39">
        <v>23</v>
      </c>
      <c r="G10" s="89">
        <v>2104094</v>
      </c>
      <c r="H10" s="39">
        <v>20</v>
      </c>
      <c r="I10" s="89">
        <v>2160420</v>
      </c>
      <c r="J10" s="74">
        <v>23</v>
      </c>
      <c r="K10" s="199">
        <v>2391565</v>
      </c>
      <c r="L10" s="74">
        <v>19</v>
      </c>
      <c r="M10" s="146">
        <v>2538877.0000000005</v>
      </c>
      <c r="N10" s="74">
        <v>14</v>
      </c>
      <c r="O10" s="146">
        <v>2264994</v>
      </c>
    </row>
    <row r="11" spans="1:15" x14ac:dyDescent="0.2">
      <c r="A11" s="287" t="s">
        <v>175</v>
      </c>
      <c r="B11" s="39">
        <v>21</v>
      </c>
      <c r="C11" s="89">
        <v>2168799</v>
      </c>
      <c r="D11" s="39">
        <v>20</v>
      </c>
      <c r="E11" s="89">
        <v>2165027</v>
      </c>
      <c r="F11" s="39">
        <v>27</v>
      </c>
      <c r="G11" s="89">
        <v>2122480.0000000005</v>
      </c>
      <c r="H11" s="39">
        <v>19</v>
      </c>
      <c r="I11" s="89">
        <v>1088771</v>
      </c>
      <c r="J11" s="74">
        <v>24</v>
      </c>
      <c r="K11" s="199">
        <v>2075208</v>
      </c>
      <c r="L11" s="74">
        <v>30</v>
      </c>
      <c r="M11" s="146">
        <v>2308829</v>
      </c>
      <c r="N11" s="74">
        <v>15</v>
      </c>
      <c r="O11" s="146">
        <v>2434932.0000000005</v>
      </c>
    </row>
    <row r="12" spans="1:15" x14ac:dyDescent="0.2">
      <c r="A12" s="287" t="s">
        <v>34</v>
      </c>
      <c r="B12" s="39">
        <v>17</v>
      </c>
      <c r="C12" s="89">
        <v>782014.99999999988</v>
      </c>
      <c r="D12" s="39">
        <v>21</v>
      </c>
      <c r="E12" s="89">
        <v>941603.99999999988</v>
      </c>
      <c r="F12" s="39">
        <v>20</v>
      </c>
      <c r="G12" s="89">
        <v>932104.00000000012</v>
      </c>
      <c r="H12" s="39">
        <v>14</v>
      </c>
      <c r="I12" s="89">
        <v>887803.99999999988</v>
      </c>
      <c r="J12" s="74">
        <v>15</v>
      </c>
      <c r="K12" s="199">
        <v>630613.00000000012</v>
      </c>
      <c r="L12" s="74">
        <v>32</v>
      </c>
      <c r="M12" s="146">
        <v>960942.99999999988</v>
      </c>
      <c r="N12" s="74">
        <v>26</v>
      </c>
      <c r="O12" s="146">
        <v>1171675.9999999995</v>
      </c>
    </row>
    <row r="13" spans="1:15" x14ac:dyDescent="0.2">
      <c r="A13" s="287" t="s">
        <v>33</v>
      </c>
      <c r="B13" s="39">
        <v>8</v>
      </c>
      <c r="C13" s="89">
        <v>190306</v>
      </c>
      <c r="D13" s="39">
        <v>9</v>
      </c>
      <c r="E13" s="89">
        <v>310366</v>
      </c>
      <c r="F13" s="39">
        <v>11</v>
      </c>
      <c r="G13" s="89">
        <v>1654075.0000000002</v>
      </c>
      <c r="H13" s="39">
        <v>10</v>
      </c>
      <c r="I13" s="89">
        <v>582789</v>
      </c>
      <c r="J13" s="74">
        <v>12</v>
      </c>
      <c r="K13" s="199">
        <v>1167069.9999999998</v>
      </c>
      <c r="L13" s="74">
        <v>9</v>
      </c>
      <c r="M13" s="146">
        <v>487041.00000000006</v>
      </c>
      <c r="N13" s="74">
        <v>9</v>
      </c>
      <c r="O13" s="146">
        <v>1625299</v>
      </c>
    </row>
    <row r="14" spans="1:15" x14ac:dyDescent="0.2">
      <c r="A14" s="287" t="s">
        <v>32</v>
      </c>
      <c r="B14" s="39">
        <v>10</v>
      </c>
      <c r="C14" s="89">
        <v>337220.99999999988</v>
      </c>
      <c r="D14" s="39">
        <v>15</v>
      </c>
      <c r="E14" s="89">
        <v>527300</v>
      </c>
      <c r="F14" s="39">
        <v>15</v>
      </c>
      <c r="G14" s="89">
        <v>550910</v>
      </c>
      <c r="H14" s="39">
        <v>14</v>
      </c>
      <c r="I14" s="89">
        <v>505150.00000000006</v>
      </c>
      <c r="J14" s="74">
        <v>13</v>
      </c>
      <c r="K14" s="199">
        <v>557302</v>
      </c>
      <c r="L14" s="74">
        <v>19</v>
      </c>
      <c r="M14" s="146">
        <v>817911.00000000012</v>
      </c>
      <c r="N14" s="74">
        <v>20</v>
      </c>
      <c r="O14" s="146">
        <v>514267.00000000006</v>
      </c>
    </row>
    <row r="15" spans="1:15" x14ac:dyDescent="0.2">
      <c r="A15" s="287" t="s">
        <v>24</v>
      </c>
      <c r="B15" s="39">
        <v>9</v>
      </c>
      <c r="C15" s="89">
        <v>366957</v>
      </c>
      <c r="D15" s="39">
        <v>7</v>
      </c>
      <c r="E15" s="89">
        <v>496651</v>
      </c>
      <c r="F15" s="39">
        <v>10</v>
      </c>
      <c r="G15" s="89">
        <v>425196</v>
      </c>
      <c r="H15" s="39">
        <v>28</v>
      </c>
      <c r="I15" s="89">
        <v>775162.00000000012</v>
      </c>
      <c r="J15" s="74">
        <v>32</v>
      </c>
      <c r="K15" s="199">
        <v>1155020.0000000002</v>
      </c>
      <c r="L15" s="74">
        <v>33</v>
      </c>
      <c r="M15" s="146">
        <v>1187157.0000000002</v>
      </c>
      <c r="N15" s="74">
        <v>24</v>
      </c>
      <c r="O15" s="146">
        <v>1186696</v>
      </c>
    </row>
    <row r="16" spans="1:15" x14ac:dyDescent="0.2">
      <c r="A16" s="287" t="s">
        <v>31</v>
      </c>
      <c r="B16" s="39">
        <v>23</v>
      </c>
      <c r="C16" s="89">
        <v>1764137</v>
      </c>
      <c r="D16" s="39">
        <v>20</v>
      </c>
      <c r="E16" s="89">
        <v>1534990.9999999998</v>
      </c>
      <c r="F16" s="39">
        <v>21</v>
      </c>
      <c r="G16" s="89">
        <v>1339666</v>
      </c>
      <c r="H16" s="39">
        <v>20</v>
      </c>
      <c r="I16" s="89">
        <v>1151987.9999999998</v>
      </c>
      <c r="J16" s="74">
        <v>23</v>
      </c>
      <c r="K16" s="199">
        <v>2079868.0000000002</v>
      </c>
      <c r="L16" s="74">
        <v>25</v>
      </c>
      <c r="M16" s="146">
        <v>2104047.0000000005</v>
      </c>
      <c r="N16" s="74">
        <v>12</v>
      </c>
      <c r="O16" s="146">
        <v>1529342</v>
      </c>
    </row>
    <row r="17" spans="1:15" ht="16.5" thickBot="1" x14ac:dyDescent="0.3">
      <c r="A17" s="115" t="s">
        <v>22</v>
      </c>
      <c r="B17" s="118">
        <v>191</v>
      </c>
      <c r="C17" s="117">
        <v>13427242</v>
      </c>
      <c r="D17" s="118">
        <v>188</v>
      </c>
      <c r="E17" s="117">
        <v>15324750</v>
      </c>
      <c r="F17" s="116">
        <v>225</v>
      </c>
      <c r="G17" s="117">
        <v>17480926</v>
      </c>
      <c r="H17" s="116">
        <v>210</v>
      </c>
      <c r="I17" s="117">
        <v>15309452</v>
      </c>
      <c r="J17" s="116">
        <v>242</v>
      </c>
      <c r="K17" s="117">
        <v>19760322.999999996</v>
      </c>
      <c r="L17" s="116">
        <v>259</v>
      </c>
      <c r="M17" s="128">
        <v>21121421.000000007</v>
      </c>
      <c r="N17" s="116">
        <v>165</v>
      </c>
      <c r="O17" s="128">
        <v>16513368.000000007</v>
      </c>
    </row>
    <row r="19" spans="1:15" x14ac:dyDescent="0.2">
      <c r="I19" s="130"/>
      <c r="K19" s="87"/>
      <c r="M19" s="87"/>
    </row>
    <row r="20" spans="1:15" s="1" customFormat="1" x14ac:dyDescent="0.2">
      <c r="A20" s="158" t="s">
        <v>419</v>
      </c>
      <c r="K20" s="88"/>
      <c r="M20" s="88"/>
    </row>
    <row r="21" spans="1:15" x14ac:dyDescent="0.2">
      <c r="K21" s="88"/>
      <c r="M21" s="88"/>
    </row>
  </sheetData>
  <mergeCells count="7">
    <mergeCell ref="N4:O4"/>
    <mergeCell ref="L4:M4"/>
    <mergeCell ref="H4:I4"/>
    <mergeCell ref="J4:K4"/>
    <mergeCell ref="B4:C4"/>
    <mergeCell ref="D4:E4"/>
    <mergeCell ref="F4:G4"/>
  </mergeCells>
  <hyperlinks>
    <hyperlink ref="A1" location="Contents!A1" display="Contents "/>
  </hyperlinks>
  <pageMargins left="0.7" right="0.7" top="0.75" bottom="0.75" header="0.3" footer="0.3"/>
  <pageSetup paperSize="9" scale="43" fitToHeight="0"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176"/>
  <sheetViews>
    <sheetView showGridLines="0" workbookViewId="0">
      <pane xSplit="2" ySplit="4" topLeftCell="C5" activePane="bottomRight" state="frozen"/>
      <selection activeCell="C39" activeCellId="1" sqref="A3 C39"/>
      <selection pane="topRight" activeCell="C39" activeCellId="1" sqref="A3 C39"/>
      <selection pane="bottomLeft" activeCell="C39" activeCellId="1" sqref="A3 C39"/>
      <selection pane="bottomRight" activeCell="A3" sqref="A3"/>
    </sheetView>
  </sheetViews>
  <sheetFormatPr defaultColWidth="9.140625" defaultRowHeight="15.75" x14ac:dyDescent="0.25"/>
  <cols>
    <col min="1" max="1" width="40.140625" style="2" customWidth="1"/>
    <col min="2" max="2" width="63.28515625" style="2" customWidth="1"/>
    <col min="3" max="3" width="15.85546875" style="147" customWidth="1"/>
    <col min="4" max="9" width="15.85546875" style="148" customWidth="1"/>
    <col min="10" max="16384" width="9.140625" style="148"/>
  </cols>
  <sheetData>
    <row r="1" spans="1:9" x14ac:dyDescent="0.25">
      <c r="A1" s="17" t="s">
        <v>30</v>
      </c>
    </row>
    <row r="2" spans="1:9" x14ac:dyDescent="0.25">
      <c r="A2" s="2" t="s">
        <v>333</v>
      </c>
    </row>
    <row r="3" spans="1:9" ht="16.5" thickBot="1" x14ac:dyDescent="0.3">
      <c r="A3" s="441"/>
      <c r="B3" s="441"/>
    </row>
    <row r="4" spans="1:9" ht="16.5" thickBot="1" x14ac:dyDescent="0.25">
      <c r="A4" s="442" t="s">
        <v>152</v>
      </c>
      <c r="B4" s="443" t="s">
        <v>151</v>
      </c>
      <c r="C4" s="444">
        <v>2013</v>
      </c>
      <c r="D4" s="444">
        <v>2014</v>
      </c>
      <c r="E4" s="444">
        <v>2015</v>
      </c>
      <c r="F4" s="444">
        <v>2016</v>
      </c>
      <c r="G4" s="444">
        <v>2017</v>
      </c>
      <c r="H4" s="444">
        <v>2018</v>
      </c>
      <c r="I4" s="445">
        <v>2019</v>
      </c>
    </row>
    <row r="5" spans="1:9" ht="15" x14ac:dyDescent="0.2">
      <c r="A5" s="456" t="s">
        <v>36</v>
      </c>
      <c r="B5" s="457" t="s">
        <v>420</v>
      </c>
      <c r="C5" s="450">
        <v>4900</v>
      </c>
      <c r="D5" s="451">
        <v>4980</v>
      </c>
      <c r="E5" s="451">
        <v>5410</v>
      </c>
      <c r="F5" s="451">
        <v>5800</v>
      </c>
      <c r="G5" s="451">
        <v>7750</v>
      </c>
      <c r="H5" s="451">
        <v>7900</v>
      </c>
      <c r="I5" s="437">
        <v>800</v>
      </c>
    </row>
    <row r="6" spans="1:9" ht="15" x14ac:dyDescent="0.2">
      <c r="A6" s="446"/>
      <c r="B6" s="289" t="s">
        <v>193</v>
      </c>
      <c r="C6" s="452">
        <v>6000</v>
      </c>
      <c r="D6" s="131">
        <v>6200</v>
      </c>
      <c r="E6" s="131" t="s">
        <v>427</v>
      </c>
      <c r="F6" s="131">
        <v>6100</v>
      </c>
      <c r="G6" s="131">
        <v>5900</v>
      </c>
      <c r="H6" s="131">
        <v>6033</v>
      </c>
      <c r="I6" s="435">
        <v>6737</v>
      </c>
    </row>
    <row r="7" spans="1:9" thickBot="1" x14ac:dyDescent="0.25">
      <c r="A7" s="458"/>
      <c r="B7" s="439" t="s">
        <v>194</v>
      </c>
      <c r="C7" s="454">
        <v>35000</v>
      </c>
      <c r="D7" s="440">
        <v>40000</v>
      </c>
      <c r="E7" s="440">
        <v>40000</v>
      </c>
      <c r="F7" s="440">
        <v>40000</v>
      </c>
      <c r="G7" s="434">
        <v>40000</v>
      </c>
      <c r="H7" s="434">
        <v>45000</v>
      </c>
      <c r="I7" s="436">
        <v>45000</v>
      </c>
    </row>
    <row r="8" spans="1:9" ht="15" x14ac:dyDescent="0.2">
      <c r="A8" s="446" t="s">
        <v>177</v>
      </c>
      <c r="B8" s="289" t="s">
        <v>421</v>
      </c>
      <c r="C8" s="452" t="s">
        <v>427</v>
      </c>
      <c r="D8" s="131" t="s">
        <v>427</v>
      </c>
      <c r="E8" s="131">
        <v>37058</v>
      </c>
      <c r="F8" s="131">
        <v>39100</v>
      </c>
      <c r="G8" s="131">
        <v>37864</v>
      </c>
      <c r="H8" s="131">
        <v>30041</v>
      </c>
      <c r="I8" s="435">
        <v>28451</v>
      </c>
    </row>
    <row r="9" spans="1:9" ht="15" x14ac:dyDescent="0.2">
      <c r="A9" s="446"/>
      <c r="B9" s="289" t="s">
        <v>69</v>
      </c>
      <c r="C9" s="452">
        <v>757</v>
      </c>
      <c r="D9" s="132">
        <v>797</v>
      </c>
      <c r="E9" s="131">
        <v>1016</v>
      </c>
      <c r="F9" s="131">
        <v>490</v>
      </c>
      <c r="G9" s="131">
        <v>1099</v>
      </c>
      <c r="H9" s="131">
        <v>1081</v>
      </c>
      <c r="I9" s="435">
        <v>712</v>
      </c>
    </row>
    <row r="10" spans="1:9" ht="15" x14ac:dyDescent="0.2">
      <c r="A10" s="446"/>
      <c r="B10" s="289" t="s">
        <v>422</v>
      </c>
      <c r="C10" s="452">
        <v>30441</v>
      </c>
      <c r="D10" s="131">
        <v>28183</v>
      </c>
      <c r="E10" s="131">
        <v>26316</v>
      </c>
      <c r="F10" s="131">
        <v>20471</v>
      </c>
      <c r="G10" s="131">
        <v>25543</v>
      </c>
      <c r="H10" s="131">
        <v>14969</v>
      </c>
      <c r="I10" s="435">
        <v>13154</v>
      </c>
    </row>
    <row r="11" spans="1:9" ht="15" x14ac:dyDescent="0.2">
      <c r="A11" s="446"/>
      <c r="B11" s="289" t="s">
        <v>226</v>
      </c>
      <c r="C11" s="452">
        <v>53571</v>
      </c>
      <c r="D11" s="131">
        <v>53400</v>
      </c>
      <c r="E11" s="131">
        <v>66071</v>
      </c>
      <c r="F11" s="131">
        <v>62962</v>
      </c>
      <c r="G11" s="131">
        <v>59925</v>
      </c>
      <c r="H11" s="131">
        <v>61296</v>
      </c>
      <c r="I11" s="435">
        <v>60353</v>
      </c>
    </row>
    <row r="12" spans="1:9" ht="15" x14ac:dyDescent="0.2">
      <c r="A12" s="446"/>
      <c r="B12" s="289" t="s">
        <v>252</v>
      </c>
      <c r="C12" s="452">
        <v>18587</v>
      </c>
      <c r="D12" s="131">
        <v>21639</v>
      </c>
      <c r="E12" s="131">
        <v>17714</v>
      </c>
      <c r="F12" s="131">
        <v>16908</v>
      </c>
      <c r="G12" s="131">
        <v>16051</v>
      </c>
      <c r="H12" s="131">
        <v>11697</v>
      </c>
      <c r="I12" s="435">
        <v>9385</v>
      </c>
    </row>
    <row r="13" spans="1:9" ht="15" x14ac:dyDescent="0.2">
      <c r="A13" s="446"/>
      <c r="B13" s="289" t="s">
        <v>423</v>
      </c>
      <c r="C13" s="452">
        <v>14896</v>
      </c>
      <c r="D13" s="131">
        <v>14912</v>
      </c>
      <c r="E13" s="131">
        <v>2178</v>
      </c>
      <c r="F13" s="131">
        <v>1366</v>
      </c>
      <c r="G13" s="131" t="s">
        <v>427</v>
      </c>
      <c r="H13" s="131" t="s">
        <v>427</v>
      </c>
      <c r="I13" s="435">
        <v>21870</v>
      </c>
    </row>
    <row r="14" spans="1:9" ht="15" x14ac:dyDescent="0.2">
      <c r="A14" s="446"/>
      <c r="B14" s="289" t="s">
        <v>424</v>
      </c>
      <c r="C14" s="452" t="s">
        <v>427</v>
      </c>
      <c r="D14" s="131" t="s">
        <v>427</v>
      </c>
      <c r="E14" s="131">
        <v>14190</v>
      </c>
      <c r="F14" s="131">
        <v>18740</v>
      </c>
      <c r="G14" s="131">
        <v>11841</v>
      </c>
      <c r="H14" s="131" t="s">
        <v>427</v>
      </c>
      <c r="I14" s="435">
        <v>37349</v>
      </c>
    </row>
    <row r="15" spans="1:9" ht="15" x14ac:dyDescent="0.2">
      <c r="A15" s="446"/>
      <c r="B15" s="289" t="s">
        <v>253</v>
      </c>
      <c r="C15" s="452">
        <v>157331</v>
      </c>
      <c r="D15" s="131">
        <v>155114</v>
      </c>
      <c r="E15" s="131">
        <v>185663</v>
      </c>
      <c r="F15" s="131">
        <v>202461</v>
      </c>
      <c r="G15" s="131">
        <v>217221</v>
      </c>
      <c r="H15" s="131">
        <v>236491</v>
      </c>
      <c r="I15" s="435">
        <v>239392</v>
      </c>
    </row>
    <row r="16" spans="1:9" ht="15" x14ac:dyDescent="0.2">
      <c r="A16" s="446"/>
      <c r="B16" s="289" t="s">
        <v>149</v>
      </c>
      <c r="C16" s="452">
        <v>7506</v>
      </c>
      <c r="D16" s="131">
        <v>6835</v>
      </c>
      <c r="E16" s="131">
        <v>4764</v>
      </c>
      <c r="F16" s="131">
        <v>2163</v>
      </c>
      <c r="G16" s="131">
        <v>3125</v>
      </c>
      <c r="H16" s="131">
        <v>1793</v>
      </c>
      <c r="I16" s="435">
        <v>9157</v>
      </c>
    </row>
    <row r="17" spans="1:9" ht="15" x14ac:dyDescent="0.2">
      <c r="A17" s="446"/>
      <c r="B17" s="289" t="s">
        <v>68</v>
      </c>
      <c r="C17" s="452">
        <v>80034</v>
      </c>
      <c r="D17" s="131">
        <v>78264</v>
      </c>
      <c r="E17" s="131">
        <v>74139</v>
      </c>
      <c r="F17" s="131">
        <v>76561</v>
      </c>
      <c r="G17" s="131">
        <v>75944</v>
      </c>
      <c r="H17" s="131">
        <v>72445</v>
      </c>
      <c r="I17" s="435">
        <v>73664</v>
      </c>
    </row>
    <row r="18" spans="1:9" ht="15" x14ac:dyDescent="0.2">
      <c r="A18" s="446"/>
      <c r="B18" s="289" t="s">
        <v>67</v>
      </c>
      <c r="C18" s="452">
        <v>269330</v>
      </c>
      <c r="D18" s="131">
        <v>242761</v>
      </c>
      <c r="E18" s="131">
        <v>221218</v>
      </c>
      <c r="F18" s="131">
        <v>224849</v>
      </c>
      <c r="G18" s="131">
        <v>235359</v>
      </c>
      <c r="H18" s="131">
        <v>396737</v>
      </c>
      <c r="I18" s="435">
        <v>393651</v>
      </c>
    </row>
    <row r="19" spans="1:9" ht="15" x14ac:dyDescent="0.2">
      <c r="A19" s="446"/>
      <c r="B19" s="289" t="s">
        <v>172</v>
      </c>
      <c r="C19" s="453">
        <v>8350</v>
      </c>
      <c r="D19" s="150">
        <v>7270</v>
      </c>
      <c r="E19" s="131">
        <v>6930</v>
      </c>
      <c r="F19" s="131">
        <v>11311</v>
      </c>
      <c r="G19" s="131">
        <v>10017</v>
      </c>
      <c r="H19" s="131">
        <v>9286</v>
      </c>
      <c r="I19" s="435">
        <v>7422</v>
      </c>
    </row>
    <row r="20" spans="1:9" ht="15" x14ac:dyDescent="0.2">
      <c r="A20" s="446"/>
      <c r="B20" s="289" t="s">
        <v>425</v>
      </c>
      <c r="C20" s="452" t="s">
        <v>427</v>
      </c>
      <c r="D20" s="131" t="s">
        <v>427</v>
      </c>
      <c r="E20" s="131" t="s">
        <v>427</v>
      </c>
      <c r="F20" s="131">
        <v>5000</v>
      </c>
      <c r="G20" s="131">
        <v>5000</v>
      </c>
      <c r="H20" s="131">
        <v>5900</v>
      </c>
      <c r="I20" s="435">
        <v>200</v>
      </c>
    </row>
    <row r="21" spans="1:9" ht="15" x14ac:dyDescent="0.2">
      <c r="A21" s="446"/>
      <c r="B21" s="289" t="s">
        <v>426</v>
      </c>
      <c r="C21" s="452">
        <v>18111</v>
      </c>
      <c r="D21" s="131">
        <v>10470</v>
      </c>
      <c r="E21" s="131">
        <v>19352</v>
      </c>
      <c r="F21" s="131">
        <v>17188</v>
      </c>
      <c r="G21" s="131">
        <v>13263</v>
      </c>
      <c r="H21" s="131">
        <v>14503</v>
      </c>
      <c r="I21" s="435">
        <v>11613</v>
      </c>
    </row>
    <row r="22" spans="1:9" thickBot="1" x14ac:dyDescent="0.25">
      <c r="A22" s="447"/>
      <c r="B22" s="439" t="s">
        <v>195</v>
      </c>
      <c r="C22" s="454">
        <v>150852</v>
      </c>
      <c r="D22" s="440">
        <v>173188</v>
      </c>
      <c r="E22" s="434">
        <v>169173</v>
      </c>
      <c r="F22" s="434">
        <v>178608</v>
      </c>
      <c r="G22" s="434">
        <v>168077</v>
      </c>
      <c r="H22" s="434">
        <v>146425</v>
      </c>
      <c r="I22" s="436">
        <v>172712</v>
      </c>
    </row>
    <row r="23" spans="1:9" ht="15" x14ac:dyDescent="0.2">
      <c r="A23" s="572" t="s">
        <v>174</v>
      </c>
      <c r="B23" s="459" t="s">
        <v>88</v>
      </c>
      <c r="C23" s="432">
        <v>9452</v>
      </c>
      <c r="D23" s="460">
        <v>10001</v>
      </c>
      <c r="E23" s="451">
        <v>11147</v>
      </c>
      <c r="F23" s="451">
        <v>10247</v>
      </c>
      <c r="G23" s="451">
        <v>10780</v>
      </c>
      <c r="H23" s="451">
        <v>11876</v>
      </c>
      <c r="I23" s="437">
        <v>10273</v>
      </c>
    </row>
    <row r="24" spans="1:9" ht="15" x14ac:dyDescent="0.2">
      <c r="A24" s="573"/>
      <c r="B24" s="289" t="s">
        <v>227</v>
      </c>
      <c r="C24" s="433">
        <v>7086</v>
      </c>
      <c r="D24" s="132">
        <v>7713</v>
      </c>
      <c r="E24" s="131">
        <v>7959</v>
      </c>
      <c r="F24" s="131">
        <v>8276</v>
      </c>
      <c r="G24" s="131">
        <v>8075</v>
      </c>
      <c r="H24" s="131">
        <v>8209</v>
      </c>
      <c r="I24" s="435">
        <v>8060</v>
      </c>
    </row>
    <row r="25" spans="1:9" ht="15" x14ac:dyDescent="0.2">
      <c r="A25" s="448"/>
      <c r="B25" s="289" t="s">
        <v>87</v>
      </c>
      <c r="C25" s="433">
        <v>3925</v>
      </c>
      <c r="D25" s="132">
        <v>4160</v>
      </c>
      <c r="E25" s="131">
        <v>3437</v>
      </c>
      <c r="F25" s="131">
        <v>3209</v>
      </c>
      <c r="G25" s="131">
        <v>4240</v>
      </c>
      <c r="H25" s="131">
        <v>4892</v>
      </c>
      <c r="I25" s="435">
        <v>1452</v>
      </c>
    </row>
    <row r="26" spans="1:9" ht="15" x14ac:dyDescent="0.2">
      <c r="A26" s="448"/>
      <c r="B26" s="289" t="s">
        <v>254</v>
      </c>
      <c r="C26" s="452" t="s">
        <v>427</v>
      </c>
      <c r="D26" s="131" t="s">
        <v>427</v>
      </c>
      <c r="E26" s="131">
        <v>140074</v>
      </c>
      <c r="F26" s="131" t="s">
        <v>427</v>
      </c>
      <c r="G26" s="131">
        <v>77533</v>
      </c>
      <c r="H26" s="131">
        <v>79984</v>
      </c>
      <c r="I26" s="435">
        <v>84243</v>
      </c>
    </row>
    <row r="27" spans="1:9" ht="15" x14ac:dyDescent="0.2">
      <c r="A27" s="448"/>
      <c r="B27" s="289" t="s">
        <v>196</v>
      </c>
      <c r="C27" s="453">
        <v>770156</v>
      </c>
      <c r="D27" s="150">
        <v>784292</v>
      </c>
      <c r="E27" s="131">
        <v>520976</v>
      </c>
      <c r="F27" s="131">
        <v>549823</v>
      </c>
      <c r="G27" s="131">
        <v>692463</v>
      </c>
      <c r="H27" s="131">
        <v>642760</v>
      </c>
      <c r="I27" s="435">
        <v>559947</v>
      </c>
    </row>
    <row r="28" spans="1:9" ht="15" x14ac:dyDescent="0.2">
      <c r="A28" s="448"/>
      <c r="B28" s="289" t="s">
        <v>162</v>
      </c>
      <c r="C28" s="453">
        <v>1500</v>
      </c>
      <c r="D28" s="150">
        <v>1200</v>
      </c>
      <c r="E28" s="131">
        <v>2000</v>
      </c>
      <c r="F28" s="131">
        <v>798</v>
      </c>
      <c r="G28" s="131">
        <v>2000</v>
      </c>
      <c r="H28" s="131">
        <v>3000</v>
      </c>
      <c r="I28" s="435">
        <v>2079</v>
      </c>
    </row>
    <row r="29" spans="1:9" ht="15" x14ac:dyDescent="0.2">
      <c r="A29" s="448"/>
      <c r="B29" s="289" t="s">
        <v>86</v>
      </c>
      <c r="C29" s="433">
        <v>16552</v>
      </c>
      <c r="D29" s="150">
        <v>17967</v>
      </c>
      <c r="E29" s="131">
        <v>20002</v>
      </c>
      <c r="F29" s="131">
        <v>19841</v>
      </c>
      <c r="G29" s="131">
        <v>20406</v>
      </c>
      <c r="H29" s="131">
        <v>19611</v>
      </c>
      <c r="I29" s="435">
        <v>20001</v>
      </c>
    </row>
    <row r="30" spans="1:9" ht="15" x14ac:dyDescent="0.2">
      <c r="A30" s="448"/>
      <c r="B30" s="289" t="s">
        <v>428</v>
      </c>
      <c r="C30" s="452" t="s">
        <v>427</v>
      </c>
      <c r="D30" s="131" t="s">
        <v>427</v>
      </c>
      <c r="E30" s="131" t="s">
        <v>427</v>
      </c>
      <c r="F30" s="131">
        <v>1000</v>
      </c>
      <c r="G30" s="131">
        <v>1500</v>
      </c>
      <c r="H30" s="131">
        <v>120</v>
      </c>
      <c r="I30" s="435">
        <v>890</v>
      </c>
    </row>
    <row r="31" spans="1:9" ht="15" x14ac:dyDescent="0.2">
      <c r="A31" s="448"/>
      <c r="B31" s="289" t="s">
        <v>429</v>
      </c>
      <c r="C31" s="452">
        <v>3755</v>
      </c>
      <c r="D31" s="132">
        <v>3962</v>
      </c>
      <c r="E31" s="131">
        <v>3582</v>
      </c>
      <c r="F31" s="131">
        <v>4149</v>
      </c>
      <c r="G31" s="131">
        <v>3252</v>
      </c>
      <c r="H31" s="131">
        <v>3965</v>
      </c>
      <c r="I31" s="435">
        <v>4426</v>
      </c>
    </row>
    <row r="32" spans="1:9" ht="15" x14ac:dyDescent="0.2">
      <c r="A32" s="448"/>
      <c r="B32" s="288" t="s">
        <v>255</v>
      </c>
      <c r="C32" s="452" t="s">
        <v>427</v>
      </c>
      <c r="D32" s="131" t="s">
        <v>427</v>
      </c>
      <c r="E32" s="131" t="s">
        <v>427</v>
      </c>
      <c r="F32" s="131">
        <v>550000</v>
      </c>
      <c r="G32" s="131">
        <v>671976</v>
      </c>
      <c r="H32" s="131">
        <v>580946</v>
      </c>
      <c r="I32" s="435">
        <v>608169</v>
      </c>
    </row>
    <row r="33" spans="1:9" ht="15" x14ac:dyDescent="0.2">
      <c r="A33" s="448"/>
      <c r="B33" s="289" t="s">
        <v>85</v>
      </c>
      <c r="C33" s="452">
        <v>11269</v>
      </c>
      <c r="D33" s="131">
        <v>12630</v>
      </c>
      <c r="E33" s="131">
        <v>11269</v>
      </c>
      <c r="F33" s="131">
        <v>12154</v>
      </c>
      <c r="G33" s="131">
        <v>12193</v>
      </c>
      <c r="H33" s="131">
        <v>12136</v>
      </c>
      <c r="I33" s="435">
        <v>12463</v>
      </c>
    </row>
    <row r="34" spans="1:9" ht="15" x14ac:dyDescent="0.2">
      <c r="A34" s="448"/>
      <c r="B34" s="289" t="s">
        <v>430</v>
      </c>
      <c r="C34" s="452" t="s">
        <v>427</v>
      </c>
      <c r="D34" s="131" t="s">
        <v>427</v>
      </c>
      <c r="E34" s="131" t="s">
        <v>427</v>
      </c>
      <c r="F34" s="131">
        <v>5533</v>
      </c>
      <c r="G34" s="131">
        <v>4784</v>
      </c>
      <c r="H34" s="131">
        <v>5500</v>
      </c>
      <c r="I34" s="435">
        <v>5200</v>
      </c>
    </row>
    <row r="35" spans="1:9" ht="15" x14ac:dyDescent="0.2">
      <c r="A35" s="448"/>
      <c r="B35" s="289" t="s">
        <v>431</v>
      </c>
      <c r="C35" s="452">
        <v>36270</v>
      </c>
      <c r="D35" s="131">
        <v>68939</v>
      </c>
      <c r="E35" s="131">
        <v>77972</v>
      </c>
      <c r="F35" s="131">
        <v>87285</v>
      </c>
      <c r="G35" s="131">
        <v>78855</v>
      </c>
      <c r="H35" s="131">
        <v>80779</v>
      </c>
      <c r="I35" s="435">
        <v>78686</v>
      </c>
    </row>
    <row r="36" spans="1:9" ht="15" x14ac:dyDescent="0.2">
      <c r="A36" s="448"/>
      <c r="B36" s="289" t="s">
        <v>432</v>
      </c>
      <c r="C36" s="452">
        <v>30686</v>
      </c>
      <c r="D36" s="131">
        <v>109207</v>
      </c>
      <c r="E36" s="131">
        <v>132676</v>
      </c>
      <c r="F36" s="131">
        <v>116065</v>
      </c>
      <c r="G36" s="131">
        <v>118431</v>
      </c>
      <c r="H36" s="131">
        <v>120762</v>
      </c>
      <c r="I36" s="435">
        <v>130656</v>
      </c>
    </row>
    <row r="37" spans="1:9" ht="15" x14ac:dyDescent="0.2">
      <c r="A37" s="448"/>
      <c r="B37" s="289" t="s">
        <v>433</v>
      </c>
      <c r="C37" s="452">
        <v>50803</v>
      </c>
      <c r="D37" s="131">
        <v>49362</v>
      </c>
      <c r="E37" s="131">
        <v>44760</v>
      </c>
      <c r="F37" s="131">
        <v>45164</v>
      </c>
      <c r="G37" s="131">
        <v>53322</v>
      </c>
      <c r="H37" s="131">
        <v>51342</v>
      </c>
      <c r="I37" s="435">
        <v>55795</v>
      </c>
    </row>
    <row r="38" spans="1:9" thickBot="1" x14ac:dyDescent="0.25">
      <c r="A38" s="447"/>
      <c r="B38" s="439" t="s">
        <v>434</v>
      </c>
      <c r="C38" s="455" t="s">
        <v>427</v>
      </c>
      <c r="D38" s="434" t="s">
        <v>427</v>
      </c>
      <c r="E38" s="461">
        <v>6000</v>
      </c>
      <c r="F38" s="461">
        <v>3000</v>
      </c>
      <c r="G38" s="434">
        <v>400</v>
      </c>
      <c r="H38" s="434">
        <v>875</v>
      </c>
      <c r="I38" s="436">
        <v>900</v>
      </c>
    </row>
    <row r="39" spans="1:9" ht="15" x14ac:dyDescent="0.2">
      <c r="A39" s="446" t="s">
        <v>28</v>
      </c>
      <c r="B39" s="289" t="s">
        <v>435</v>
      </c>
      <c r="C39" s="452">
        <v>55169</v>
      </c>
      <c r="D39" s="131">
        <v>52616</v>
      </c>
      <c r="E39" s="131">
        <v>7933</v>
      </c>
      <c r="F39" s="131">
        <v>14000</v>
      </c>
      <c r="G39" s="131">
        <v>12119</v>
      </c>
      <c r="H39" s="131">
        <v>16628</v>
      </c>
      <c r="I39" s="435">
        <v>18149</v>
      </c>
    </row>
    <row r="40" spans="1:9" ht="15" x14ac:dyDescent="0.2">
      <c r="A40" s="448"/>
      <c r="B40" s="289" t="s">
        <v>84</v>
      </c>
      <c r="C40" s="452">
        <v>59465</v>
      </c>
      <c r="D40" s="131">
        <v>63970</v>
      </c>
      <c r="E40" s="131">
        <v>57591</v>
      </c>
      <c r="F40" s="131">
        <v>53616</v>
      </c>
      <c r="G40" s="131">
        <v>64750</v>
      </c>
      <c r="H40" s="131">
        <v>44829</v>
      </c>
      <c r="I40" s="435">
        <v>43761</v>
      </c>
    </row>
    <row r="41" spans="1:9" ht="15" x14ac:dyDescent="0.2">
      <c r="A41" s="448"/>
      <c r="B41" s="289" t="s">
        <v>256</v>
      </c>
      <c r="C41" s="452">
        <v>12471</v>
      </c>
      <c r="D41" s="131">
        <v>15974</v>
      </c>
      <c r="E41" s="131">
        <v>4837</v>
      </c>
      <c r="F41" s="131">
        <v>5501</v>
      </c>
      <c r="G41" s="131">
        <v>11643</v>
      </c>
      <c r="H41" s="131">
        <v>9250</v>
      </c>
      <c r="I41" s="435">
        <v>18086</v>
      </c>
    </row>
    <row r="42" spans="1:9" ht="15" x14ac:dyDescent="0.2">
      <c r="A42" s="448"/>
      <c r="B42" s="289" t="s">
        <v>436</v>
      </c>
      <c r="C42" s="452" t="s">
        <v>427</v>
      </c>
      <c r="D42" s="131">
        <v>100</v>
      </c>
      <c r="E42" s="131">
        <v>1400</v>
      </c>
      <c r="F42" s="131">
        <v>2910</v>
      </c>
      <c r="G42" s="131">
        <v>3600</v>
      </c>
      <c r="H42" s="131">
        <v>3600</v>
      </c>
      <c r="I42" s="435">
        <v>4700</v>
      </c>
    </row>
    <row r="43" spans="1:9" ht="15" x14ac:dyDescent="0.2">
      <c r="A43" s="448"/>
      <c r="B43" s="289" t="s">
        <v>228</v>
      </c>
      <c r="C43" s="452" t="s">
        <v>427</v>
      </c>
      <c r="D43" s="131" t="s">
        <v>427</v>
      </c>
      <c r="E43" s="131">
        <v>38455</v>
      </c>
      <c r="F43" s="131">
        <v>23909</v>
      </c>
      <c r="G43" s="131">
        <v>30313</v>
      </c>
      <c r="H43" s="131">
        <v>51038</v>
      </c>
      <c r="I43" s="435">
        <v>26112</v>
      </c>
    </row>
    <row r="44" spans="1:9" ht="15" x14ac:dyDescent="0.2">
      <c r="A44" s="448"/>
      <c r="B44" s="289" t="s">
        <v>437</v>
      </c>
      <c r="C44" s="452" t="s">
        <v>427</v>
      </c>
      <c r="D44" s="131" t="s">
        <v>427</v>
      </c>
      <c r="E44" s="131" t="s">
        <v>427</v>
      </c>
      <c r="F44" s="131" t="s">
        <v>427</v>
      </c>
      <c r="G44" s="131" t="s">
        <v>427</v>
      </c>
      <c r="H44" s="131" t="s">
        <v>427</v>
      </c>
      <c r="I44" s="435">
        <v>8469</v>
      </c>
    </row>
    <row r="45" spans="1:9" ht="15" x14ac:dyDescent="0.2">
      <c r="A45" s="448"/>
      <c r="B45" s="289" t="s">
        <v>257</v>
      </c>
      <c r="C45" s="452">
        <v>1396870</v>
      </c>
      <c r="D45" s="131">
        <v>1257354</v>
      </c>
      <c r="E45" s="131">
        <v>1296141</v>
      </c>
      <c r="F45" s="131">
        <v>1374737</v>
      </c>
      <c r="G45" s="131">
        <v>1426941</v>
      </c>
      <c r="H45" s="131">
        <v>1326955</v>
      </c>
      <c r="I45" s="435">
        <v>1327676</v>
      </c>
    </row>
    <row r="46" spans="1:9" ht="15" x14ac:dyDescent="0.2">
      <c r="A46" s="448"/>
      <c r="B46" s="289" t="s">
        <v>163</v>
      </c>
      <c r="C46" s="453">
        <v>1567</v>
      </c>
      <c r="D46" s="150">
        <v>2889</v>
      </c>
      <c r="E46" s="150">
        <v>3022</v>
      </c>
      <c r="F46" s="150">
        <v>3150</v>
      </c>
      <c r="G46" s="131">
        <v>1722</v>
      </c>
      <c r="H46" s="131">
        <v>1711</v>
      </c>
      <c r="I46" s="435">
        <v>1851</v>
      </c>
    </row>
    <row r="47" spans="1:9" ht="15" x14ac:dyDescent="0.2">
      <c r="A47" s="448"/>
      <c r="B47" s="289" t="s">
        <v>83</v>
      </c>
      <c r="C47" s="452">
        <v>604385</v>
      </c>
      <c r="D47" s="132">
        <v>633856</v>
      </c>
      <c r="E47" s="131">
        <v>621521</v>
      </c>
      <c r="F47" s="131">
        <v>667477</v>
      </c>
      <c r="G47" s="131">
        <v>760362</v>
      </c>
      <c r="H47" s="131">
        <v>814774</v>
      </c>
      <c r="I47" s="435">
        <v>822836</v>
      </c>
    </row>
    <row r="48" spans="1:9" ht="15" x14ac:dyDescent="0.2">
      <c r="A48" s="448"/>
      <c r="B48" s="289" t="s">
        <v>82</v>
      </c>
      <c r="C48" s="453">
        <v>416028</v>
      </c>
      <c r="D48" s="150">
        <v>465512</v>
      </c>
      <c r="E48" s="131">
        <v>464762</v>
      </c>
      <c r="F48" s="131">
        <v>460028</v>
      </c>
      <c r="G48" s="131">
        <v>533153</v>
      </c>
      <c r="H48" s="131">
        <v>584723</v>
      </c>
      <c r="I48" s="435">
        <v>522388</v>
      </c>
    </row>
    <row r="49" spans="1:9" thickBot="1" x14ac:dyDescent="0.25">
      <c r="A49" s="448"/>
      <c r="B49" s="289" t="s">
        <v>164</v>
      </c>
      <c r="C49" s="453">
        <v>269937</v>
      </c>
      <c r="D49" s="150">
        <v>324432</v>
      </c>
      <c r="E49" s="131">
        <v>371772</v>
      </c>
      <c r="F49" s="131">
        <v>369784</v>
      </c>
      <c r="G49" s="131">
        <v>323359</v>
      </c>
      <c r="H49" s="131">
        <v>317709</v>
      </c>
      <c r="I49" s="435">
        <v>277272</v>
      </c>
    </row>
    <row r="50" spans="1:9" ht="15" x14ac:dyDescent="0.2">
      <c r="A50" s="456" t="s">
        <v>81</v>
      </c>
      <c r="B50" s="459" t="s">
        <v>438</v>
      </c>
      <c r="C50" s="450">
        <v>10967</v>
      </c>
      <c r="D50" s="451">
        <v>11283</v>
      </c>
      <c r="E50" s="451">
        <v>13265</v>
      </c>
      <c r="F50" s="451">
        <v>8515</v>
      </c>
      <c r="G50" s="451">
        <v>11817</v>
      </c>
      <c r="H50" s="451">
        <v>11248</v>
      </c>
      <c r="I50" s="437">
        <v>12481</v>
      </c>
    </row>
    <row r="51" spans="1:9" ht="15" x14ac:dyDescent="0.2">
      <c r="A51" s="446"/>
      <c r="B51" s="289" t="s">
        <v>439</v>
      </c>
      <c r="C51" s="452">
        <v>25</v>
      </c>
      <c r="D51" s="131">
        <v>150</v>
      </c>
      <c r="E51" s="131">
        <v>155</v>
      </c>
      <c r="F51" s="131">
        <v>101</v>
      </c>
      <c r="G51" s="131">
        <v>247</v>
      </c>
      <c r="H51" s="131">
        <v>220</v>
      </c>
      <c r="I51" s="435">
        <v>194</v>
      </c>
    </row>
    <row r="52" spans="1:9" ht="15" x14ac:dyDescent="0.2">
      <c r="A52" s="446"/>
      <c r="B52" s="289" t="s">
        <v>440</v>
      </c>
      <c r="C52" s="452">
        <v>263000</v>
      </c>
      <c r="D52" s="131">
        <v>323500</v>
      </c>
      <c r="E52" s="131">
        <v>353549</v>
      </c>
      <c r="F52" s="131">
        <v>440000</v>
      </c>
      <c r="G52" s="131">
        <v>434420</v>
      </c>
      <c r="H52" s="131">
        <v>491947</v>
      </c>
      <c r="I52" s="435">
        <v>485736</v>
      </c>
    </row>
    <row r="53" spans="1:9" ht="15" x14ac:dyDescent="0.2">
      <c r="A53" s="446"/>
      <c r="B53" s="289" t="s">
        <v>165</v>
      </c>
      <c r="C53" s="452">
        <v>44317</v>
      </c>
      <c r="D53" s="131">
        <v>61395</v>
      </c>
      <c r="E53" s="131">
        <v>57634</v>
      </c>
      <c r="F53" s="131">
        <v>68648</v>
      </c>
      <c r="G53" s="131">
        <v>84440</v>
      </c>
      <c r="H53" s="131">
        <v>114736</v>
      </c>
      <c r="I53" s="435">
        <v>111621</v>
      </c>
    </row>
    <row r="54" spans="1:9" ht="15" x14ac:dyDescent="0.2">
      <c r="A54" s="446"/>
      <c r="B54" s="289" t="s">
        <v>258</v>
      </c>
      <c r="C54" s="453">
        <v>1000</v>
      </c>
      <c r="D54" s="150">
        <v>1400</v>
      </c>
      <c r="E54" s="150">
        <v>950</v>
      </c>
      <c r="F54" s="131" t="s">
        <v>427</v>
      </c>
      <c r="G54" s="131" t="s">
        <v>427</v>
      </c>
      <c r="H54" s="131">
        <v>3000</v>
      </c>
      <c r="I54" s="435">
        <v>3000</v>
      </c>
    </row>
    <row r="55" spans="1:9" ht="15" x14ac:dyDescent="0.2">
      <c r="A55" s="446"/>
      <c r="B55" s="289" t="s">
        <v>441</v>
      </c>
      <c r="C55" s="452">
        <v>754000</v>
      </c>
      <c r="D55" s="131">
        <v>788000</v>
      </c>
      <c r="E55" s="131">
        <v>851000</v>
      </c>
      <c r="F55" s="131">
        <v>944000</v>
      </c>
      <c r="G55" s="131">
        <v>1011500</v>
      </c>
      <c r="H55" s="131">
        <v>1039243</v>
      </c>
      <c r="I55" s="435">
        <v>998014</v>
      </c>
    </row>
    <row r="56" spans="1:9" ht="15" x14ac:dyDescent="0.2">
      <c r="A56" s="446"/>
      <c r="B56" s="289" t="s">
        <v>442</v>
      </c>
      <c r="C56" s="452">
        <v>5529</v>
      </c>
      <c r="D56" s="131">
        <v>5010</v>
      </c>
      <c r="E56" s="131">
        <v>5097</v>
      </c>
      <c r="F56" s="131">
        <v>2091</v>
      </c>
      <c r="G56" s="131">
        <v>3678</v>
      </c>
      <c r="H56" s="131">
        <v>3607</v>
      </c>
      <c r="I56" s="435">
        <v>2380</v>
      </c>
    </row>
    <row r="57" spans="1:9" ht="15" x14ac:dyDescent="0.2">
      <c r="A57" s="446"/>
      <c r="B57" s="289" t="s">
        <v>443</v>
      </c>
      <c r="C57" s="452">
        <v>37000</v>
      </c>
      <c r="D57" s="131">
        <v>44000</v>
      </c>
      <c r="E57" s="131">
        <v>46000</v>
      </c>
      <c r="F57" s="131">
        <v>43000</v>
      </c>
      <c r="G57" s="131">
        <v>52000</v>
      </c>
      <c r="H57" s="131">
        <v>58000</v>
      </c>
      <c r="I57" s="435">
        <v>50000</v>
      </c>
    </row>
    <row r="58" spans="1:9" ht="15" x14ac:dyDescent="0.2">
      <c r="A58" s="446"/>
      <c r="B58" s="289" t="s">
        <v>444</v>
      </c>
      <c r="C58" s="452" t="s">
        <v>427</v>
      </c>
      <c r="D58" s="131" t="s">
        <v>427</v>
      </c>
      <c r="E58" s="131" t="s">
        <v>427</v>
      </c>
      <c r="F58" s="131" t="s">
        <v>427</v>
      </c>
      <c r="G58" s="131">
        <v>180</v>
      </c>
      <c r="H58" s="131" t="s">
        <v>427</v>
      </c>
      <c r="I58" s="435">
        <v>10465</v>
      </c>
    </row>
    <row r="59" spans="1:9" ht="15" x14ac:dyDescent="0.2">
      <c r="A59" s="446"/>
      <c r="B59" s="289" t="s">
        <v>80</v>
      </c>
      <c r="C59" s="452">
        <v>63545</v>
      </c>
      <c r="D59" s="131">
        <v>61000</v>
      </c>
      <c r="E59" s="131">
        <v>30132</v>
      </c>
      <c r="F59" s="131">
        <v>30000</v>
      </c>
      <c r="G59" s="131">
        <v>30000</v>
      </c>
      <c r="H59" s="131">
        <v>30325</v>
      </c>
      <c r="I59" s="435">
        <v>25750</v>
      </c>
    </row>
    <row r="60" spans="1:9" ht="15" x14ac:dyDescent="0.2">
      <c r="A60" s="446"/>
      <c r="B60" s="289" t="s">
        <v>166</v>
      </c>
      <c r="C60" s="452">
        <v>150586</v>
      </c>
      <c r="D60" s="132">
        <v>110765</v>
      </c>
      <c r="E60" s="131">
        <v>170800</v>
      </c>
      <c r="F60" s="131">
        <v>204760</v>
      </c>
      <c r="G60" s="131">
        <v>204893</v>
      </c>
      <c r="H60" s="131">
        <v>212800</v>
      </c>
      <c r="I60" s="435">
        <v>186000</v>
      </c>
    </row>
    <row r="61" spans="1:9" ht="15" x14ac:dyDescent="0.2">
      <c r="A61" s="448"/>
      <c r="B61" s="289" t="s">
        <v>259</v>
      </c>
      <c r="C61" s="433">
        <v>12170</v>
      </c>
      <c r="D61" s="132">
        <v>9897</v>
      </c>
      <c r="E61" s="131">
        <v>9208</v>
      </c>
      <c r="F61" s="131">
        <v>12557</v>
      </c>
      <c r="G61" s="131">
        <v>14220</v>
      </c>
      <c r="H61" s="131">
        <v>18733</v>
      </c>
      <c r="I61" s="435">
        <v>18553</v>
      </c>
    </row>
    <row r="62" spans="1:9" ht="15" x14ac:dyDescent="0.2">
      <c r="A62" s="448"/>
      <c r="B62" s="289" t="s">
        <v>79</v>
      </c>
      <c r="C62" s="452">
        <v>250000</v>
      </c>
      <c r="D62" s="131">
        <v>250000</v>
      </c>
      <c r="E62" s="131">
        <v>250000</v>
      </c>
      <c r="F62" s="131">
        <v>248267</v>
      </c>
      <c r="G62" s="131">
        <v>272618</v>
      </c>
      <c r="H62" s="131">
        <v>310000</v>
      </c>
      <c r="I62" s="435">
        <v>350000</v>
      </c>
    </row>
    <row r="63" spans="1:9" thickBot="1" x14ac:dyDescent="0.25">
      <c r="A63" s="447"/>
      <c r="B63" s="439" t="s">
        <v>445</v>
      </c>
      <c r="C63" s="455">
        <v>10800</v>
      </c>
      <c r="D63" s="461">
        <v>10500</v>
      </c>
      <c r="E63" s="434">
        <v>11500</v>
      </c>
      <c r="F63" s="434">
        <v>9800</v>
      </c>
      <c r="G63" s="434">
        <v>10300</v>
      </c>
      <c r="H63" s="434">
        <v>11000</v>
      </c>
      <c r="I63" s="436">
        <v>10800</v>
      </c>
    </row>
    <row r="64" spans="1:9" ht="15" x14ac:dyDescent="0.2">
      <c r="A64" s="446" t="s">
        <v>175</v>
      </c>
      <c r="B64" s="289" t="s">
        <v>260</v>
      </c>
      <c r="C64" s="452" t="s">
        <v>427</v>
      </c>
      <c r="D64" s="131" t="s">
        <v>427</v>
      </c>
      <c r="E64" s="131" t="s">
        <v>427</v>
      </c>
      <c r="F64" s="131">
        <v>80000</v>
      </c>
      <c r="G64" s="131" t="s">
        <v>427</v>
      </c>
      <c r="H64" s="131">
        <v>89000</v>
      </c>
      <c r="I64" s="435">
        <v>90000</v>
      </c>
    </row>
    <row r="65" spans="1:9" ht="15" x14ac:dyDescent="0.2">
      <c r="A65" s="448"/>
      <c r="B65" s="289" t="s">
        <v>167</v>
      </c>
      <c r="C65" s="452" t="s">
        <v>427</v>
      </c>
      <c r="D65" s="150">
        <v>11000</v>
      </c>
      <c r="E65" s="131">
        <v>10000</v>
      </c>
      <c r="F65" s="131">
        <v>12500</v>
      </c>
      <c r="G65" s="131">
        <v>15000</v>
      </c>
      <c r="H65" s="131">
        <v>20000</v>
      </c>
      <c r="I65" s="435">
        <v>16100</v>
      </c>
    </row>
    <row r="66" spans="1:9" ht="15" x14ac:dyDescent="0.2">
      <c r="A66" s="448"/>
      <c r="B66" s="289" t="s">
        <v>107</v>
      </c>
      <c r="C66" s="453">
        <v>410870</v>
      </c>
      <c r="D66" s="150">
        <v>369783</v>
      </c>
      <c r="E66" s="131">
        <v>380876</v>
      </c>
      <c r="F66" s="131">
        <v>403000</v>
      </c>
      <c r="G66" s="131">
        <v>419000</v>
      </c>
      <c r="H66" s="131">
        <v>423999</v>
      </c>
      <c r="I66" s="435">
        <v>466000</v>
      </c>
    </row>
    <row r="67" spans="1:9" ht="30" x14ac:dyDescent="0.2">
      <c r="A67" s="448"/>
      <c r="B67" s="289" t="s">
        <v>446</v>
      </c>
      <c r="C67" s="452" t="s">
        <v>427</v>
      </c>
      <c r="D67" s="150">
        <v>7000</v>
      </c>
      <c r="E67" s="131">
        <v>7418</v>
      </c>
      <c r="F67" s="131">
        <v>6640</v>
      </c>
      <c r="G67" s="131">
        <v>7639</v>
      </c>
      <c r="H67" s="131">
        <v>7654</v>
      </c>
      <c r="I67" s="435">
        <v>7491</v>
      </c>
    </row>
    <row r="68" spans="1:9" ht="15" x14ac:dyDescent="0.2">
      <c r="A68" s="448"/>
      <c r="B68" s="289" t="s">
        <v>229</v>
      </c>
      <c r="C68" s="453">
        <v>16000</v>
      </c>
      <c r="D68" s="131" t="s">
        <v>427</v>
      </c>
      <c r="E68" s="131" t="s">
        <v>427</v>
      </c>
      <c r="F68" s="131">
        <v>4500</v>
      </c>
      <c r="G68" s="131">
        <v>5200</v>
      </c>
      <c r="H68" s="131">
        <v>10700</v>
      </c>
      <c r="I68" s="435">
        <v>7000</v>
      </c>
    </row>
    <row r="69" spans="1:9" ht="15" x14ac:dyDescent="0.2">
      <c r="A69" s="448"/>
      <c r="B69" s="289" t="s">
        <v>447</v>
      </c>
      <c r="C69" s="453">
        <v>21313</v>
      </c>
      <c r="D69" s="150">
        <v>18362</v>
      </c>
      <c r="E69" s="131">
        <v>13434</v>
      </c>
      <c r="F69" s="131">
        <v>14250</v>
      </c>
      <c r="G69" s="131">
        <v>32528</v>
      </c>
      <c r="H69" s="131">
        <v>34194</v>
      </c>
      <c r="I69" s="435">
        <v>38003</v>
      </c>
    </row>
    <row r="70" spans="1:9" ht="15" x14ac:dyDescent="0.2">
      <c r="A70" s="448"/>
      <c r="B70" s="289" t="s">
        <v>78</v>
      </c>
      <c r="C70" s="453">
        <v>25000</v>
      </c>
      <c r="D70" s="150">
        <v>30000</v>
      </c>
      <c r="E70" s="131">
        <v>30000</v>
      </c>
      <c r="F70" s="131">
        <v>82486</v>
      </c>
      <c r="G70" s="131">
        <v>80000</v>
      </c>
      <c r="H70" s="131">
        <v>85000</v>
      </c>
      <c r="I70" s="435">
        <v>90000</v>
      </c>
    </row>
    <row r="71" spans="1:9" ht="15" x14ac:dyDescent="0.2">
      <c r="A71" s="448"/>
      <c r="B71" s="289" t="s">
        <v>230</v>
      </c>
      <c r="C71" s="453">
        <v>32500</v>
      </c>
      <c r="D71" s="150">
        <v>26480</v>
      </c>
      <c r="E71" s="131">
        <v>24536</v>
      </c>
      <c r="F71" s="131">
        <v>25806</v>
      </c>
      <c r="G71" s="131">
        <v>27044</v>
      </c>
      <c r="H71" s="131">
        <v>30200</v>
      </c>
      <c r="I71" s="435">
        <v>32500</v>
      </c>
    </row>
    <row r="72" spans="1:9" ht="15" x14ac:dyDescent="0.2">
      <c r="A72" s="448"/>
      <c r="B72" s="289" t="s">
        <v>77</v>
      </c>
      <c r="C72" s="452">
        <v>95407</v>
      </c>
      <c r="D72" s="131">
        <v>89160</v>
      </c>
      <c r="E72" s="131">
        <v>62124</v>
      </c>
      <c r="F72" s="131">
        <v>51147</v>
      </c>
      <c r="G72" s="131">
        <v>52400</v>
      </c>
      <c r="H72" s="131">
        <v>48093</v>
      </c>
      <c r="I72" s="435">
        <v>41325</v>
      </c>
    </row>
    <row r="73" spans="1:9" ht="15" x14ac:dyDescent="0.2">
      <c r="A73" s="448"/>
      <c r="B73" s="289" t="s">
        <v>448</v>
      </c>
      <c r="C73" s="452" t="s">
        <v>427</v>
      </c>
      <c r="D73" s="150">
        <v>35000</v>
      </c>
      <c r="E73" s="150">
        <v>35000</v>
      </c>
      <c r="F73" s="131" t="s">
        <v>427</v>
      </c>
      <c r="G73" s="131">
        <v>15000</v>
      </c>
      <c r="H73" s="131">
        <v>18000</v>
      </c>
      <c r="I73" s="435">
        <v>18500</v>
      </c>
    </row>
    <row r="74" spans="1:9" ht="15" x14ac:dyDescent="0.2">
      <c r="A74" s="448"/>
      <c r="B74" s="289" t="s">
        <v>197</v>
      </c>
      <c r="C74" s="453">
        <v>8000</v>
      </c>
      <c r="D74" s="131">
        <v>2730</v>
      </c>
      <c r="E74" s="131">
        <v>3500</v>
      </c>
      <c r="F74" s="131">
        <v>8000</v>
      </c>
      <c r="G74" s="131">
        <v>8000</v>
      </c>
      <c r="H74" s="131">
        <v>9000</v>
      </c>
      <c r="I74" s="435">
        <v>15000</v>
      </c>
    </row>
    <row r="75" spans="1:9" ht="15" x14ac:dyDescent="0.2">
      <c r="A75" s="448"/>
      <c r="B75" s="289" t="s">
        <v>168</v>
      </c>
      <c r="C75" s="452">
        <v>268761</v>
      </c>
      <c r="D75" s="131">
        <v>299020</v>
      </c>
      <c r="E75" s="131">
        <v>312704</v>
      </c>
      <c r="F75" s="131">
        <v>333894</v>
      </c>
      <c r="G75" s="131">
        <v>349801</v>
      </c>
      <c r="H75" s="131">
        <v>370486</v>
      </c>
      <c r="I75" s="435">
        <v>413103</v>
      </c>
    </row>
    <row r="76" spans="1:9" ht="15" x14ac:dyDescent="0.2">
      <c r="A76" s="448"/>
      <c r="B76" s="289" t="s">
        <v>261</v>
      </c>
      <c r="C76" s="452">
        <v>1242538</v>
      </c>
      <c r="D76" s="131">
        <v>1070807</v>
      </c>
      <c r="E76" s="131">
        <v>981053</v>
      </c>
      <c r="F76" s="131">
        <v>981000</v>
      </c>
      <c r="G76" s="131">
        <v>926000</v>
      </c>
      <c r="H76" s="131">
        <v>970900</v>
      </c>
      <c r="I76" s="435">
        <v>1166510</v>
      </c>
    </row>
    <row r="77" spans="1:9" ht="15" x14ac:dyDescent="0.2">
      <c r="A77" s="448"/>
      <c r="B77" s="289" t="s">
        <v>231</v>
      </c>
      <c r="C77" s="452">
        <v>31171</v>
      </c>
      <c r="D77" s="131">
        <v>21722</v>
      </c>
      <c r="E77" s="131">
        <v>22749</v>
      </c>
      <c r="F77" s="131">
        <v>22488</v>
      </c>
      <c r="G77" s="131">
        <v>25153</v>
      </c>
      <c r="H77" s="131">
        <v>20986</v>
      </c>
      <c r="I77" s="435">
        <v>27461</v>
      </c>
    </row>
    <row r="78" spans="1:9" thickBot="1" x14ac:dyDescent="0.25">
      <c r="A78" s="448"/>
      <c r="B78" s="289" t="s">
        <v>198</v>
      </c>
      <c r="C78" s="452" t="s">
        <v>427</v>
      </c>
      <c r="D78" s="131" t="s">
        <v>427</v>
      </c>
      <c r="E78" s="131">
        <v>4056</v>
      </c>
      <c r="F78" s="131">
        <v>5522</v>
      </c>
      <c r="G78" s="131">
        <v>3534</v>
      </c>
      <c r="H78" s="131">
        <v>4800</v>
      </c>
      <c r="I78" s="435">
        <v>5939</v>
      </c>
    </row>
    <row r="79" spans="1:9" ht="15" x14ac:dyDescent="0.2">
      <c r="A79" s="456" t="s">
        <v>34</v>
      </c>
      <c r="B79" s="459" t="s">
        <v>449</v>
      </c>
      <c r="C79" s="450">
        <v>31870</v>
      </c>
      <c r="D79" s="451">
        <v>35750</v>
      </c>
      <c r="E79" s="451">
        <v>42100</v>
      </c>
      <c r="F79" s="451">
        <v>48950</v>
      </c>
      <c r="G79" s="451">
        <v>53995</v>
      </c>
      <c r="H79" s="451">
        <v>56050</v>
      </c>
      <c r="I79" s="437">
        <v>59800</v>
      </c>
    </row>
    <row r="80" spans="1:9" ht="15" x14ac:dyDescent="0.2">
      <c r="A80" s="448"/>
      <c r="B80" s="289" t="s">
        <v>199</v>
      </c>
      <c r="C80" s="433">
        <v>120</v>
      </c>
      <c r="D80" s="132">
        <v>130</v>
      </c>
      <c r="E80" s="131">
        <v>150</v>
      </c>
      <c r="F80" s="131">
        <v>130</v>
      </c>
      <c r="G80" s="131">
        <v>120</v>
      </c>
      <c r="H80" s="131">
        <v>100</v>
      </c>
      <c r="I80" s="435">
        <v>95</v>
      </c>
    </row>
    <row r="81" spans="1:9" ht="15" x14ac:dyDescent="0.2">
      <c r="A81" s="448"/>
      <c r="B81" s="289" t="s">
        <v>76</v>
      </c>
      <c r="C81" s="433">
        <v>187025</v>
      </c>
      <c r="D81" s="132">
        <v>190765</v>
      </c>
      <c r="E81" s="131">
        <v>183516</v>
      </c>
      <c r="F81" s="131">
        <v>188415</v>
      </c>
      <c r="G81" s="131">
        <v>194067</v>
      </c>
      <c r="H81" s="131">
        <v>208816</v>
      </c>
      <c r="I81" s="435">
        <v>182296</v>
      </c>
    </row>
    <row r="82" spans="1:9" ht="15" x14ac:dyDescent="0.2">
      <c r="A82" s="448"/>
      <c r="B82" s="289" t="s">
        <v>263</v>
      </c>
      <c r="C82" s="452" t="s">
        <v>427</v>
      </c>
      <c r="D82" s="131" t="s">
        <v>427</v>
      </c>
      <c r="E82" s="131" t="s">
        <v>427</v>
      </c>
      <c r="F82" s="131" t="s">
        <v>427</v>
      </c>
      <c r="G82" s="131" t="s">
        <v>427</v>
      </c>
      <c r="H82" s="131">
        <v>1578</v>
      </c>
      <c r="I82" s="435">
        <v>5811</v>
      </c>
    </row>
    <row r="83" spans="1:9" ht="15" x14ac:dyDescent="0.2">
      <c r="A83" s="448"/>
      <c r="B83" s="289" t="s">
        <v>450</v>
      </c>
      <c r="C83" s="433">
        <v>200000</v>
      </c>
      <c r="D83" s="132">
        <v>250000</v>
      </c>
      <c r="E83" s="131">
        <v>275000</v>
      </c>
      <c r="F83" s="131">
        <v>288000</v>
      </c>
      <c r="G83" s="131" t="s">
        <v>427</v>
      </c>
      <c r="H83" s="131" t="s">
        <v>427</v>
      </c>
      <c r="I83" s="435">
        <v>319000</v>
      </c>
    </row>
    <row r="84" spans="1:9" ht="15" x14ac:dyDescent="0.2">
      <c r="A84" s="448"/>
      <c r="B84" s="289" t="s">
        <v>264</v>
      </c>
      <c r="C84" s="452" t="s">
        <v>427</v>
      </c>
      <c r="D84" s="131" t="s">
        <v>427</v>
      </c>
      <c r="E84" s="131" t="s">
        <v>427</v>
      </c>
      <c r="F84" s="131" t="s">
        <v>427</v>
      </c>
      <c r="G84" s="131">
        <v>12513</v>
      </c>
      <c r="H84" s="131">
        <v>17094</v>
      </c>
      <c r="I84" s="435">
        <v>15082</v>
      </c>
    </row>
    <row r="85" spans="1:9" ht="15" x14ac:dyDescent="0.2">
      <c r="A85" s="448"/>
      <c r="B85" s="289" t="s">
        <v>451</v>
      </c>
      <c r="C85" s="452" t="s">
        <v>427</v>
      </c>
      <c r="D85" s="131" t="s">
        <v>427</v>
      </c>
      <c r="E85" s="131" t="s">
        <v>427</v>
      </c>
      <c r="F85" s="131" t="s">
        <v>427</v>
      </c>
      <c r="G85" s="131">
        <v>10488</v>
      </c>
      <c r="H85" s="131">
        <v>5164</v>
      </c>
      <c r="I85" s="435">
        <v>16950</v>
      </c>
    </row>
    <row r="86" spans="1:9" ht="15" x14ac:dyDescent="0.2">
      <c r="A86" s="448"/>
      <c r="B86" s="289" t="s">
        <v>452</v>
      </c>
      <c r="C86" s="452" t="s">
        <v>427</v>
      </c>
      <c r="D86" s="131" t="s">
        <v>427</v>
      </c>
      <c r="E86" s="131" t="s">
        <v>427</v>
      </c>
      <c r="F86" s="131" t="s">
        <v>427</v>
      </c>
      <c r="G86" s="131">
        <v>63355</v>
      </c>
      <c r="H86" s="131">
        <v>61836</v>
      </c>
      <c r="I86" s="435">
        <v>99000</v>
      </c>
    </row>
    <row r="87" spans="1:9" ht="15" x14ac:dyDescent="0.2">
      <c r="A87" s="448"/>
      <c r="B87" s="289" t="s">
        <v>269</v>
      </c>
      <c r="C87" s="452" t="s">
        <v>427</v>
      </c>
      <c r="D87" s="131" t="s">
        <v>427</v>
      </c>
      <c r="E87" s="131" t="s">
        <v>427</v>
      </c>
      <c r="F87" s="131" t="s">
        <v>427</v>
      </c>
      <c r="G87" s="131">
        <v>14025</v>
      </c>
      <c r="H87" s="131">
        <v>8524</v>
      </c>
      <c r="I87" s="435">
        <v>20281</v>
      </c>
    </row>
    <row r="88" spans="1:9" ht="15" x14ac:dyDescent="0.2">
      <c r="A88" s="448"/>
      <c r="B88" s="289" t="s">
        <v>232</v>
      </c>
      <c r="C88" s="452" t="s">
        <v>427</v>
      </c>
      <c r="D88" s="131">
        <v>38275</v>
      </c>
      <c r="E88" s="131">
        <v>48028</v>
      </c>
      <c r="F88" s="131">
        <v>44900</v>
      </c>
      <c r="G88" s="131">
        <v>43327</v>
      </c>
      <c r="H88" s="131">
        <v>37309</v>
      </c>
      <c r="I88" s="435">
        <v>39526</v>
      </c>
    </row>
    <row r="89" spans="1:9" ht="15" x14ac:dyDescent="0.2">
      <c r="A89" s="448"/>
      <c r="B89" s="289" t="s">
        <v>453</v>
      </c>
      <c r="C89" s="452">
        <v>40000</v>
      </c>
      <c r="D89" s="131">
        <v>40000</v>
      </c>
      <c r="E89" s="131">
        <v>33000</v>
      </c>
      <c r="F89" s="131">
        <v>36000</v>
      </c>
      <c r="G89" s="131">
        <v>1818</v>
      </c>
      <c r="H89" s="131">
        <v>2038</v>
      </c>
      <c r="I89" s="435">
        <v>12704</v>
      </c>
    </row>
    <row r="90" spans="1:9" ht="15" x14ac:dyDescent="0.2">
      <c r="A90" s="448"/>
      <c r="B90" s="289" t="s">
        <v>454</v>
      </c>
      <c r="C90" s="452">
        <v>26188</v>
      </c>
      <c r="D90" s="131">
        <v>27121</v>
      </c>
      <c r="E90" s="131">
        <v>22301</v>
      </c>
      <c r="F90" s="131">
        <v>25458</v>
      </c>
      <c r="G90" s="131">
        <v>24455</v>
      </c>
      <c r="H90" s="131">
        <v>21843</v>
      </c>
      <c r="I90" s="435">
        <v>20004</v>
      </c>
    </row>
    <row r="91" spans="1:9" ht="15" x14ac:dyDescent="0.2">
      <c r="A91" s="448"/>
      <c r="B91" s="289" t="s">
        <v>455</v>
      </c>
      <c r="C91" s="452" t="s">
        <v>427</v>
      </c>
      <c r="D91" s="131" t="s">
        <v>427</v>
      </c>
      <c r="E91" s="131" t="s">
        <v>427</v>
      </c>
      <c r="F91" s="131" t="s">
        <v>427</v>
      </c>
      <c r="G91" s="131">
        <v>14091</v>
      </c>
      <c r="H91" s="131">
        <v>16308</v>
      </c>
      <c r="I91" s="435">
        <v>27419</v>
      </c>
    </row>
    <row r="92" spans="1:9" ht="15" x14ac:dyDescent="0.2">
      <c r="A92" s="448"/>
      <c r="B92" s="289" t="s">
        <v>456</v>
      </c>
      <c r="C92" s="452">
        <v>34595</v>
      </c>
      <c r="D92" s="131">
        <v>26525</v>
      </c>
      <c r="E92" s="131" t="s">
        <v>427</v>
      </c>
      <c r="F92" s="131" t="s">
        <v>427</v>
      </c>
      <c r="G92" s="131">
        <v>64748</v>
      </c>
      <c r="H92" s="131">
        <v>65097</v>
      </c>
      <c r="I92" s="435">
        <v>85722</v>
      </c>
    </row>
    <row r="93" spans="1:9" ht="15" x14ac:dyDescent="0.2">
      <c r="A93" s="448"/>
      <c r="B93" s="289" t="s">
        <v>233</v>
      </c>
      <c r="C93" s="452">
        <v>2000</v>
      </c>
      <c r="D93" s="131">
        <v>2000</v>
      </c>
      <c r="E93" s="131">
        <v>2500</v>
      </c>
      <c r="F93" s="131">
        <v>3012</v>
      </c>
      <c r="G93" s="131">
        <v>2900</v>
      </c>
      <c r="H93" s="131">
        <v>3720</v>
      </c>
      <c r="I93" s="435">
        <v>4000</v>
      </c>
    </row>
    <row r="94" spans="1:9" ht="15" x14ac:dyDescent="0.2">
      <c r="A94" s="448"/>
      <c r="B94" s="289" t="s">
        <v>266</v>
      </c>
      <c r="C94" s="452" t="s">
        <v>427</v>
      </c>
      <c r="D94" s="131" t="s">
        <v>427</v>
      </c>
      <c r="E94" s="131" t="s">
        <v>427</v>
      </c>
      <c r="F94" s="131" t="s">
        <v>427</v>
      </c>
      <c r="G94" s="131">
        <v>4750</v>
      </c>
      <c r="H94" s="131">
        <v>3544</v>
      </c>
      <c r="I94" s="435">
        <v>6492</v>
      </c>
    </row>
    <row r="95" spans="1:9" ht="15" x14ac:dyDescent="0.2">
      <c r="A95" s="448"/>
      <c r="B95" s="289" t="s">
        <v>457</v>
      </c>
      <c r="C95" s="452" t="s">
        <v>427</v>
      </c>
      <c r="D95" s="131" t="s">
        <v>427</v>
      </c>
      <c r="E95" s="131" t="s">
        <v>427</v>
      </c>
      <c r="F95" s="131" t="s">
        <v>427</v>
      </c>
      <c r="G95" s="131">
        <v>18840</v>
      </c>
      <c r="H95" s="131">
        <v>19499</v>
      </c>
      <c r="I95" s="435">
        <v>15665</v>
      </c>
    </row>
    <row r="96" spans="1:9" ht="15" x14ac:dyDescent="0.2">
      <c r="A96" s="448"/>
      <c r="B96" s="289" t="s">
        <v>268</v>
      </c>
      <c r="C96" s="452" t="s">
        <v>427</v>
      </c>
      <c r="D96" s="131" t="s">
        <v>427</v>
      </c>
      <c r="E96" s="131" t="s">
        <v>427</v>
      </c>
      <c r="F96" s="131" t="s">
        <v>427</v>
      </c>
      <c r="G96" s="131">
        <v>3979</v>
      </c>
      <c r="H96" s="131">
        <v>4005</v>
      </c>
      <c r="I96" s="435">
        <v>6273</v>
      </c>
    </row>
    <row r="97" spans="1:9" ht="15" x14ac:dyDescent="0.2">
      <c r="A97" s="448"/>
      <c r="B97" s="289" t="s">
        <v>267</v>
      </c>
      <c r="C97" s="452" t="s">
        <v>427</v>
      </c>
      <c r="D97" s="131" t="s">
        <v>427</v>
      </c>
      <c r="E97" s="131" t="s">
        <v>427</v>
      </c>
      <c r="F97" s="131" t="s">
        <v>427</v>
      </c>
      <c r="G97" s="131">
        <v>11530</v>
      </c>
      <c r="H97" s="131">
        <v>8975</v>
      </c>
      <c r="I97" s="435">
        <v>14439</v>
      </c>
    </row>
    <row r="98" spans="1:9" ht="15" x14ac:dyDescent="0.2">
      <c r="A98" s="448"/>
      <c r="B98" s="289" t="s">
        <v>262</v>
      </c>
      <c r="C98" s="452">
        <v>54616</v>
      </c>
      <c r="D98" s="131">
        <v>61143</v>
      </c>
      <c r="E98" s="131">
        <v>58000</v>
      </c>
      <c r="F98" s="131">
        <v>64259</v>
      </c>
      <c r="G98" s="131">
        <v>71413</v>
      </c>
      <c r="H98" s="131">
        <v>73483</v>
      </c>
      <c r="I98" s="435">
        <v>64093</v>
      </c>
    </row>
    <row r="99" spans="1:9" ht="15" x14ac:dyDescent="0.2">
      <c r="A99" s="448"/>
      <c r="B99" s="289" t="s">
        <v>458</v>
      </c>
      <c r="C99" s="452">
        <v>18257</v>
      </c>
      <c r="D99" s="131">
        <v>18996</v>
      </c>
      <c r="E99" s="131">
        <v>18846</v>
      </c>
      <c r="F99" s="131">
        <v>19251</v>
      </c>
      <c r="G99" s="131">
        <v>16435</v>
      </c>
      <c r="H99" s="131">
        <v>16875</v>
      </c>
      <c r="I99" s="435">
        <v>16661</v>
      </c>
    </row>
    <row r="100" spans="1:9" ht="15" x14ac:dyDescent="0.2">
      <c r="A100" s="448"/>
      <c r="B100" s="289" t="s">
        <v>459</v>
      </c>
      <c r="C100" s="452" t="s">
        <v>427</v>
      </c>
      <c r="D100" s="131" t="s">
        <v>427</v>
      </c>
      <c r="E100" s="131" t="s">
        <v>427</v>
      </c>
      <c r="F100" s="131" t="s">
        <v>427</v>
      </c>
      <c r="G100" s="131" t="s">
        <v>427</v>
      </c>
      <c r="H100" s="131"/>
      <c r="I100" s="435">
        <v>5042</v>
      </c>
    </row>
    <row r="101" spans="1:9" ht="15" x14ac:dyDescent="0.2">
      <c r="A101" s="448"/>
      <c r="B101" s="289" t="s">
        <v>265</v>
      </c>
      <c r="C101" s="452" t="s">
        <v>427</v>
      </c>
      <c r="D101" s="131" t="s">
        <v>427</v>
      </c>
      <c r="E101" s="131" t="s">
        <v>427</v>
      </c>
      <c r="F101" s="131" t="s">
        <v>427</v>
      </c>
      <c r="G101" s="131" t="s">
        <v>427</v>
      </c>
      <c r="H101" s="131">
        <v>2608</v>
      </c>
      <c r="I101" s="435">
        <v>3521</v>
      </c>
    </row>
    <row r="102" spans="1:9" ht="15" x14ac:dyDescent="0.2">
      <c r="A102" s="448"/>
      <c r="B102" s="289" t="s">
        <v>460</v>
      </c>
      <c r="C102" s="452" t="s">
        <v>427</v>
      </c>
      <c r="D102" s="131" t="s">
        <v>427</v>
      </c>
      <c r="E102" s="131" t="s">
        <v>427</v>
      </c>
      <c r="F102" s="131" t="s">
        <v>427</v>
      </c>
      <c r="G102" s="131" t="s">
        <v>427</v>
      </c>
      <c r="H102" s="131">
        <v>1800</v>
      </c>
      <c r="I102" s="435">
        <v>867</v>
      </c>
    </row>
    <row r="103" spans="1:9" ht="15" x14ac:dyDescent="0.2">
      <c r="A103" s="448"/>
      <c r="B103" s="289" t="s">
        <v>461</v>
      </c>
      <c r="C103" s="452">
        <v>18000</v>
      </c>
      <c r="D103" s="131">
        <v>18000</v>
      </c>
      <c r="E103" s="131">
        <v>16000</v>
      </c>
      <c r="F103" s="131" t="s">
        <v>427</v>
      </c>
      <c r="G103" s="131">
        <v>10244</v>
      </c>
      <c r="H103" s="131">
        <v>10306</v>
      </c>
      <c r="I103" s="435">
        <v>18017</v>
      </c>
    </row>
    <row r="104" spans="1:9" thickBot="1" x14ac:dyDescent="0.25">
      <c r="A104" s="447"/>
      <c r="B104" s="439" t="s">
        <v>75</v>
      </c>
      <c r="C104" s="455">
        <v>134924</v>
      </c>
      <c r="D104" s="434">
        <v>130434</v>
      </c>
      <c r="E104" s="434">
        <v>122947</v>
      </c>
      <c r="F104" s="434">
        <v>132570</v>
      </c>
      <c r="G104" s="434">
        <v>127365</v>
      </c>
      <c r="H104" s="434">
        <v>117076</v>
      </c>
      <c r="I104" s="436">
        <v>112916</v>
      </c>
    </row>
    <row r="105" spans="1:9" ht="15" x14ac:dyDescent="0.2">
      <c r="A105" s="446" t="s">
        <v>33</v>
      </c>
      <c r="B105" s="290" t="s">
        <v>462</v>
      </c>
      <c r="C105" s="452" t="s">
        <v>427</v>
      </c>
      <c r="D105" s="131" t="s">
        <v>427</v>
      </c>
      <c r="E105" s="150">
        <v>25408</v>
      </c>
      <c r="F105" s="150">
        <v>28000</v>
      </c>
      <c r="G105" s="131">
        <v>25500</v>
      </c>
      <c r="H105" s="131">
        <v>26592</v>
      </c>
      <c r="I105" s="435">
        <v>24519</v>
      </c>
    </row>
    <row r="106" spans="1:9" ht="15" x14ac:dyDescent="0.2">
      <c r="A106" s="446"/>
      <c r="B106" s="290" t="s">
        <v>463</v>
      </c>
      <c r="C106" s="452" t="s">
        <v>427</v>
      </c>
      <c r="D106" s="131" t="s">
        <v>427</v>
      </c>
      <c r="E106" s="131" t="s">
        <v>427</v>
      </c>
      <c r="F106" s="131">
        <v>500000</v>
      </c>
      <c r="G106" s="131">
        <v>536196</v>
      </c>
      <c r="H106" s="131" t="s">
        <v>427</v>
      </c>
      <c r="I106" s="435">
        <v>718750</v>
      </c>
    </row>
    <row r="107" spans="1:9" ht="15" x14ac:dyDescent="0.2">
      <c r="A107" s="446"/>
      <c r="B107" s="290" t="s">
        <v>464</v>
      </c>
      <c r="C107" s="452" t="s">
        <v>427</v>
      </c>
      <c r="D107" s="131" t="s">
        <v>427</v>
      </c>
      <c r="E107" s="131" t="s">
        <v>427</v>
      </c>
      <c r="F107" s="150">
        <v>226000</v>
      </c>
      <c r="G107" s="131" t="s">
        <v>427</v>
      </c>
      <c r="H107" s="131" t="s">
        <v>427</v>
      </c>
      <c r="I107" s="435">
        <v>448652</v>
      </c>
    </row>
    <row r="108" spans="1:9" ht="15" x14ac:dyDescent="0.2">
      <c r="A108" s="446"/>
      <c r="B108" s="290" t="s">
        <v>465</v>
      </c>
      <c r="C108" s="433">
        <v>74025</v>
      </c>
      <c r="D108" s="133">
        <v>82759</v>
      </c>
      <c r="E108" s="131">
        <v>95028</v>
      </c>
      <c r="F108" s="131">
        <v>111273</v>
      </c>
      <c r="G108" s="131">
        <v>157814</v>
      </c>
      <c r="H108" s="131">
        <v>158810</v>
      </c>
      <c r="I108" s="435">
        <v>153142</v>
      </c>
    </row>
    <row r="109" spans="1:9" ht="15" x14ac:dyDescent="0.2">
      <c r="A109" s="446"/>
      <c r="B109" s="290" t="s">
        <v>270</v>
      </c>
      <c r="C109" s="433">
        <v>72838</v>
      </c>
      <c r="D109" s="133">
        <v>68764</v>
      </c>
      <c r="E109" s="131">
        <v>121643</v>
      </c>
      <c r="F109" s="131">
        <v>125364</v>
      </c>
      <c r="G109" s="131">
        <v>116255</v>
      </c>
      <c r="H109" s="131">
        <v>114795</v>
      </c>
      <c r="I109" s="435">
        <v>102280</v>
      </c>
    </row>
    <row r="110" spans="1:9" ht="15" x14ac:dyDescent="0.2">
      <c r="A110" s="446"/>
      <c r="B110" s="290" t="s">
        <v>466</v>
      </c>
      <c r="C110" s="433">
        <v>900</v>
      </c>
      <c r="D110" s="131" t="s">
        <v>427</v>
      </c>
      <c r="E110" s="131">
        <v>112</v>
      </c>
      <c r="F110" s="131">
        <v>134</v>
      </c>
      <c r="G110" s="131">
        <v>180</v>
      </c>
      <c r="H110" s="131">
        <v>293</v>
      </c>
      <c r="I110" s="435">
        <v>220</v>
      </c>
    </row>
    <row r="111" spans="1:9" ht="15" x14ac:dyDescent="0.2">
      <c r="A111" s="446"/>
      <c r="B111" s="290" t="s">
        <v>234</v>
      </c>
      <c r="C111" s="452" t="s">
        <v>427</v>
      </c>
      <c r="D111" s="131" t="s">
        <v>427</v>
      </c>
      <c r="E111" s="131" t="s">
        <v>427</v>
      </c>
      <c r="F111" s="131">
        <v>1271</v>
      </c>
      <c r="G111" s="131">
        <v>1890</v>
      </c>
      <c r="H111" s="131">
        <v>1464</v>
      </c>
      <c r="I111" s="435">
        <v>1640</v>
      </c>
    </row>
    <row r="112" spans="1:9" ht="15" x14ac:dyDescent="0.2">
      <c r="A112" s="446"/>
      <c r="B112" s="290" t="s">
        <v>200</v>
      </c>
      <c r="C112" s="205">
        <v>40000</v>
      </c>
      <c r="D112" s="133">
        <v>60000</v>
      </c>
      <c r="E112" s="131">
        <v>65000</v>
      </c>
      <c r="F112" s="131">
        <v>70000</v>
      </c>
      <c r="G112" s="131">
        <v>122333</v>
      </c>
      <c r="H112" s="131">
        <v>130000</v>
      </c>
      <c r="I112" s="435">
        <v>174186</v>
      </c>
    </row>
    <row r="113" spans="1:9" thickBot="1" x14ac:dyDescent="0.25">
      <c r="A113" s="446"/>
      <c r="B113" s="290" t="s">
        <v>467</v>
      </c>
      <c r="C113" s="453">
        <v>1140</v>
      </c>
      <c r="D113" s="150">
        <v>1500</v>
      </c>
      <c r="E113" s="131" t="s">
        <v>427</v>
      </c>
      <c r="F113" s="150">
        <v>1050</v>
      </c>
      <c r="G113" s="131">
        <v>1360</v>
      </c>
      <c r="H113" s="131">
        <v>1482</v>
      </c>
      <c r="I113" s="435">
        <v>1910</v>
      </c>
    </row>
    <row r="114" spans="1:9" ht="15" x14ac:dyDescent="0.2">
      <c r="A114" s="456" t="s">
        <v>32</v>
      </c>
      <c r="B114" s="459" t="s">
        <v>468</v>
      </c>
      <c r="C114" s="450">
        <v>1421</v>
      </c>
      <c r="D114" s="451">
        <v>2167</v>
      </c>
      <c r="E114" s="451">
        <v>2045</v>
      </c>
      <c r="F114" s="451">
        <v>2745</v>
      </c>
      <c r="G114" s="451">
        <v>2993</v>
      </c>
      <c r="H114" s="451">
        <v>827</v>
      </c>
      <c r="I114" s="437">
        <v>2844</v>
      </c>
    </row>
    <row r="115" spans="1:9" ht="15" x14ac:dyDescent="0.2">
      <c r="A115" s="448"/>
      <c r="B115" s="289" t="s">
        <v>469</v>
      </c>
      <c r="C115" s="452" t="s">
        <v>427</v>
      </c>
      <c r="D115" s="131">
        <v>1525</v>
      </c>
      <c r="E115" s="131">
        <v>1300</v>
      </c>
      <c r="F115" s="131" t="s">
        <v>427</v>
      </c>
      <c r="G115" s="131">
        <v>356</v>
      </c>
      <c r="H115" s="131">
        <v>462</v>
      </c>
      <c r="I115" s="435">
        <v>397</v>
      </c>
    </row>
    <row r="116" spans="1:9" ht="15" x14ac:dyDescent="0.2">
      <c r="A116" s="448"/>
      <c r="B116" s="289" t="s">
        <v>470</v>
      </c>
      <c r="C116" s="452" t="s">
        <v>427</v>
      </c>
      <c r="D116" s="131" t="s">
        <v>427</v>
      </c>
      <c r="E116" s="131" t="s">
        <v>427</v>
      </c>
      <c r="F116" s="131" t="s">
        <v>427</v>
      </c>
      <c r="G116" s="131" t="s">
        <v>427</v>
      </c>
      <c r="H116" s="131" t="s">
        <v>427</v>
      </c>
      <c r="I116" s="435">
        <v>375</v>
      </c>
    </row>
    <row r="117" spans="1:9" ht="15" x14ac:dyDescent="0.2">
      <c r="A117" s="448"/>
      <c r="B117" s="289" t="s">
        <v>271</v>
      </c>
      <c r="C117" s="452" t="s">
        <v>427</v>
      </c>
      <c r="D117" s="131" t="s">
        <v>427</v>
      </c>
      <c r="E117" s="131" t="s">
        <v>427</v>
      </c>
      <c r="F117" s="131">
        <v>43356</v>
      </c>
      <c r="G117" s="131">
        <v>39091</v>
      </c>
      <c r="H117" s="131">
        <v>38634</v>
      </c>
      <c r="I117" s="435">
        <v>31123</v>
      </c>
    </row>
    <row r="118" spans="1:9" ht="15" x14ac:dyDescent="0.2">
      <c r="A118" s="448"/>
      <c r="B118" s="289" t="s">
        <v>74</v>
      </c>
      <c r="C118" s="433">
        <v>66559</v>
      </c>
      <c r="D118" s="131">
        <v>70905</v>
      </c>
      <c r="E118" s="131">
        <v>63237</v>
      </c>
      <c r="F118" s="131">
        <v>64837</v>
      </c>
      <c r="G118" s="131">
        <v>71989</v>
      </c>
      <c r="H118" s="131">
        <v>68714</v>
      </c>
      <c r="I118" s="435">
        <v>49091</v>
      </c>
    </row>
    <row r="119" spans="1:9" ht="15" x14ac:dyDescent="0.2">
      <c r="A119" s="448"/>
      <c r="B119" s="289" t="s">
        <v>73</v>
      </c>
      <c r="C119" s="433">
        <v>20113</v>
      </c>
      <c r="D119" s="131">
        <v>25268</v>
      </c>
      <c r="E119" s="131">
        <v>16924</v>
      </c>
      <c r="F119" s="131">
        <v>17022</v>
      </c>
      <c r="G119" s="131">
        <v>20451</v>
      </c>
      <c r="H119" s="131">
        <v>23038</v>
      </c>
      <c r="I119" s="435">
        <v>21233</v>
      </c>
    </row>
    <row r="120" spans="1:9" ht="15" x14ac:dyDescent="0.2">
      <c r="A120" s="448"/>
      <c r="B120" s="289" t="s">
        <v>272</v>
      </c>
      <c r="C120" s="452" t="s">
        <v>427</v>
      </c>
      <c r="D120" s="131" t="s">
        <v>427</v>
      </c>
      <c r="E120" s="131" t="s">
        <v>427</v>
      </c>
      <c r="F120" s="150">
        <v>42053</v>
      </c>
      <c r="G120" s="131">
        <v>34544</v>
      </c>
      <c r="H120" s="131">
        <v>38629</v>
      </c>
      <c r="I120" s="435">
        <v>40139</v>
      </c>
    </row>
    <row r="121" spans="1:9" ht="15" x14ac:dyDescent="0.2">
      <c r="A121" s="448"/>
      <c r="B121" s="289" t="s">
        <v>146</v>
      </c>
      <c r="C121" s="452">
        <v>2106</v>
      </c>
      <c r="D121" s="131">
        <v>2360</v>
      </c>
      <c r="E121" s="131">
        <v>2911</v>
      </c>
      <c r="F121" s="131">
        <v>5475</v>
      </c>
      <c r="G121" s="131">
        <v>2345</v>
      </c>
      <c r="H121" s="131">
        <v>3551</v>
      </c>
      <c r="I121" s="435">
        <v>2950</v>
      </c>
    </row>
    <row r="122" spans="1:9" ht="15" x14ac:dyDescent="0.2">
      <c r="A122" s="448"/>
      <c r="B122" s="289" t="s">
        <v>471</v>
      </c>
      <c r="C122" s="452" t="s">
        <v>427</v>
      </c>
      <c r="D122" s="131" t="s">
        <v>427</v>
      </c>
      <c r="E122" s="131" t="s">
        <v>427</v>
      </c>
      <c r="F122" s="131" t="s">
        <v>427</v>
      </c>
      <c r="G122" s="131">
        <v>13000</v>
      </c>
      <c r="H122" s="131">
        <v>19497</v>
      </c>
      <c r="I122" s="435">
        <v>22666</v>
      </c>
    </row>
    <row r="123" spans="1:9" ht="15" x14ac:dyDescent="0.2">
      <c r="A123" s="448"/>
      <c r="B123" s="289" t="s">
        <v>472</v>
      </c>
      <c r="C123" s="452">
        <v>5500</v>
      </c>
      <c r="D123" s="131">
        <v>8000</v>
      </c>
      <c r="E123" s="131" t="s">
        <v>427</v>
      </c>
      <c r="F123" s="131">
        <v>65000</v>
      </c>
      <c r="G123" s="131">
        <v>78000</v>
      </c>
      <c r="H123" s="131">
        <v>92000</v>
      </c>
      <c r="I123" s="435">
        <v>120000</v>
      </c>
    </row>
    <row r="124" spans="1:9" ht="15" x14ac:dyDescent="0.2">
      <c r="A124" s="448"/>
      <c r="B124" s="289" t="s">
        <v>473</v>
      </c>
      <c r="C124" s="452" t="s">
        <v>427</v>
      </c>
      <c r="D124" s="131" t="s">
        <v>427</v>
      </c>
      <c r="E124" s="131">
        <v>20000</v>
      </c>
      <c r="F124" s="131">
        <v>20000</v>
      </c>
      <c r="G124" s="131">
        <v>20000</v>
      </c>
      <c r="H124" s="131">
        <v>20000</v>
      </c>
      <c r="I124" s="435">
        <v>20000</v>
      </c>
    </row>
    <row r="125" spans="1:9" ht="15" x14ac:dyDescent="0.2">
      <c r="A125" s="448"/>
      <c r="B125" s="289" t="s">
        <v>474</v>
      </c>
      <c r="C125" s="452" t="s">
        <v>427</v>
      </c>
      <c r="D125" s="131" t="s">
        <v>427</v>
      </c>
      <c r="E125" s="131" t="s">
        <v>427</v>
      </c>
      <c r="F125" s="131" t="s">
        <v>427</v>
      </c>
      <c r="G125" s="131" t="s">
        <v>427</v>
      </c>
      <c r="H125" s="131">
        <v>300</v>
      </c>
      <c r="I125" s="435">
        <v>800</v>
      </c>
    </row>
    <row r="126" spans="1:9" ht="15" x14ac:dyDescent="0.2">
      <c r="A126" s="448"/>
      <c r="B126" s="289" t="s">
        <v>475</v>
      </c>
      <c r="C126" s="452" t="s">
        <v>427</v>
      </c>
      <c r="D126" s="131" t="s">
        <v>427</v>
      </c>
      <c r="E126" s="131" t="s">
        <v>427</v>
      </c>
      <c r="F126" s="131">
        <v>1200</v>
      </c>
      <c r="G126" s="131">
        <v>1200</v>
      </c>
      <c r="H126" s="131">
        <v>1200</v>
      </c>
      <c r="I126" s="435">
        <v>1200</v>
      </c>
    </row>
    <row r="127" spans="1:9" ht="15" x14ac:dyDescent="0.2">
      <c r="A127" s="448"/>
      <c r="B127" s="289" t="s">
        <v>476</v>
      </c>
      <c r="C127" s="452" t="s">
        <v>427</v>
      </c>
      <c r="D127" s="131" t="s">
        <v>427</v>
      </c>
      <c r="E127" s="131" t="s">
        <v>427</v>
      </c>
      <c r="F127" s="131" t="s">
        <v>427</v>
      </c>
      <c r="G127" s="131">
        <v>1142</v>
      </c>
      <c r="H127" s="131">
        <v>1386</v>
      </c>
      <c r="I127" s="435">
        <v>1436</v>
      </c>
    </row>
    <row r="128" spans="1:9" ht="15" x14ac:dyDescent="0.2">
      <c r="A128" s="448"/>
      <c r="B128" s="289" t="s">
        <v>235</v>
      </c>
      <c r="C128" s="452">
        <v>3725</v>
      </c>
      <c r="D128" s="131">
        <v>3619</v>
      </c>
      <c r="E128" s="131">
        <v>3824</v>
      </c>
      <c r="F128" s="131">
        <v>4927</v>
      </c>
      <c r="G128" s="131">
        <v>7460</v>
      </c>
      <c r="H128" s="131">
        <v>6312</v>
      </c>
      <c r="I128" s="435">
        <v>7847</v>
      </c>
    </row>
    <row r="129" spans="1:9" ht="15" x14ac:dyDescent="0.2">
      <c r="A129" s="448"/>
      <c r="B129" s="289" t="s">
        <v>273</v>
      </c>
      <c r="C129" s="452" t="s">
        <v>427</v>
      </c>
      <c r="D129" s="131" t="s">
        <v>427</v>
      </c>
      <c r="E129" s="131">
        <v>153996</v>
      </c>
      <c r="F129" s="131">
        <v>156441</v>
      </c>
      <c r="G129" s="131">
        <v>145595</v>
      </c>
      <c r="H129" s="131">
        <v>138970</v>
      </c>
      <c r="I129" s="435">
        <v>138633</v>
      </c>
    </row>
    <row r="130" spans="1:9" ht="15" x14ac:dyDescent="0.2">
      <c r="A130" s="449"/>
      <c r="B130" s="289" t="s">
        <v>477</v>
      </c>
      <c r="C130" s="452" t="s">
        <v>427</v>
      </c>
      <c r="D130" s="131" t="s">
        <v>427</v>
      </c>
      <c r="E130" s="150">
        <v>1769</v>
      </c>
      <c r="F130" s="150">
        <v>4807</v>
      </c>
      <c r="G130" s="132">
        <v>7065</v>
      </c>
      <c r="H130" s="132">
        <v>6135</v>
      </c>
      <c r="I130" s="438">
        <v>2381</v>
      </c>
    </row>
    <row r="131" spans="1:9" ht="15" x14ac:dyDescent="0.2">
      <c r="A131" s="449"/>
      <c r="B131" s="289" t="s">
        <v>274</v>
      </c>
      <c r="C131" s="452" t="s">
        <v>427</v>
      </c>
      <c r="D131" s="131" t="s">
        <v>427</v>
      </c>
      <c r="E131" s="150">
        <v>7888</v>
      </c>
      <c r="F131" s="150">
        <v>6942</v>
      </c>
      <c r="G131" s="132">
        <v>9367</v>
      </c>
      <c r="H131" s="132">
        <v>28500</v>
      </c>
      <c r="I131" s="438">
        <v>34000</v>
      </c>
    </row>
    <row r="132" spans="1:9" ht="15" x14ac:dyDescent="0.2">
      <c r="A132" s="449"/>
      <c r="B132" s="289" t="s">
        <v>275</v>
      </c>
      <c r="C132" s="452" t="s">
        <v>427</v>
      </c>
      <c r="D132" s="131" t="s">
        <v>427</v>
      </c>
      <c r="E132" s="131" t="s">
        <v>427</v>
      </c>
      <c r="F132" s="131" t="s">
        <v>427</v>
      </c>
      <c r="G132" s="131" t="s">
        <v>427</v>
      </c>
      <c r="H132" s="132">
        <v>1025</v>
      </c>
      <c r="I132" s="438">
        <v>816</v>
      </c>
    </row>
    <row r="133" spans="1:9" thickBot="1" x14ac:dyDescent="0.25">
      <c r="A133" s="462"/>
      <c r="B133" s="463" t="s">
        <v>276</v>
      </c>
      <c r="C133" s="454">
        <v>7395</v>
      </c>
      <c r="D133" s="440">
        <v>6396</v>
      </c>
      <c r="E133" s="440">
        <v>6264</v>
      </c>
      <c r="F133" s="440">
        <v>5860</v>
      </c>
      <c r="G133" s="440">
        <v>10602</v>
      </c>
      <c r="H133" s="440">
        <v>15483</v>
      </c>
      <c r="I133" s="464">
        <v>16336</v>
      </c>
    </row>
    <row r="134" spans="1:9" ht="15" x14ac:dyDescent="0.2">
      <c r="A134" s="446" t="s">
        <v>24</v>
      </c>
      <c r="B134" s="290" t="s">
        <v>236</v>
      </c>
      <c r="C134" s="452" t="s">
        <v>427</v>
      </c>
      <c r="D134" s="132">
        <v>9000</v>
      </c>
      <c r="E134" s="131">
        <v>10000</v>
      </c>
      <c r="F134" s="131">
        <v>11000</v>
      </c>
      <c r="G134" s="131">
        <v>12000</v>
      </c>
      <c r="H134" s="131">
        <v>13000</v>
      </c>
      <c r="I134" s="435">
        <v>14000</v>
      </c>
    </row>
    <row r="135" spans="1:9" ht="15" x14ac:dyDescent="0.2">
      <c r="A135" s="446"/>
      <c r="B135" s="290" t="s">
        <v>201</v>
      </c>
      <c r="C135" s="452" t="s">
        <v>427</v>
      </c>
      <c r="D135" s="150">
        <v>190212</v>
      </c>
      <c r="E135" s="150">
        <v>184719</v>
      </c>
      <c r="F135" s="150">
        <v>192354</v>
      </c>
      <c r="G135" s="131">
        <v>221405</v>
      </c>
      <c r="H135" s="131">
        <v>220656</v>
      </c>
      <c r="I135" s="435">
        <v>263058</v>
      </c>
    </row>
    <row r="136" spans="1:9" ht="15" x14ac:dyDescent="0.2">
      <c r="A136" s="446"/>
      <c r="B136" s="290" t="s">
        <v>237</v>
      </c>
      <c r="C136" s="452" t="s">
        <v>427</v>
      </c>
      <c r="D136" s="150">
        <v>12234</v>
      </c>
      <c r="E136" s="150">
        <v>15979</v>
      </c>
      <c r="F136" s="150">
        <v>14184</v>
      </c>
      <c r="G136" s="131">
        <v>8801</v>
      </c>
      <c r="H136" s="131">
        <v>11617</v>
      </c>
      <c r="I136" s="435">
        <v>20897</v>
      </c>
    </row>
    <row r="137" spans="1:9" ht="15" x14ac:dyDescent="0.2">
      <c r="A137" s="446"/>
      <c r="B137" s="290" t="s">
        <v>72</v>
      </c>
      <c r="C137" s="452" t="s">
        <v>427</v>
      </c>
      <c r="D137" s="150">
        <v>950</v>
      </c>
      <c r="E137" s="131">
        <v>621</v>
      </c>
      <c r="F137" s="131">
        <v>792</v>
      </c>
      <c r="G137" s="131">
        <v>606</v>
      </c>
      <c r="H137" s="131">
        <v>415</v>
      </c>
      <c r="I137" s="435">
        <v>606</v>
      </c>
    </row>
    <row r="138" spans="1:9" ht="15" x14ac:dyDescent="0.2">
      <c r="A138" s="446"/>
      <c r="B138" s="290" t="s">
        <v>238</v>
      </c>
      <c r="C138" s="452" t="s">
        <v>427</v>
      </c>
      <c r="D138" s="150">
        <v>16000</v>
      </c>
      <c r="E138" s="150">
        <v>16500</v>
      </c>
      <c r="F138" s="150">
        <v>17602</v>
      </c>
      <c r="G138" s="131">
        <v>17600</v>
      </c>
      <c r="H138" s="131">
        <v>13001</v>
      </c>
      <c r="I138" s="435">
        <v>9152</v>
      </c>
    </row>
    <row r="139" spans="1:9" ht="15" x14ac:dyDescent="0.2">
      <c r="A139" s="446"/>
      <c r="B139" s="290" t="s">
        <v>239</v>
      </c>
      <c r="C139" s="452" t="s">
        <v>427</v>
      </c>
      <c r="D139" s="132">
        <v>15000</v>
      </c>
      <c r="E139" s="131">
        <v>16000</v>
      </c>
      <c r="F139" s="131">
        <v>18000</v>
      </c>
      <c r="G139" s="131">
        <v>20000</v>
      </c>
      <c r="H139" s="131">
        <v>22000</v>
      </c>
      <c r="I139" s="435">
        <v>24000</v>
      </c>
    </row>
    <row r="140" spans="1:9" ht="15" x14ac:dyDescent="0.2">
      <c r="A140" s="446"/>
      <c r="B140" s="290" t="s">
        <v>202</v>
      </c>
      <c r="C140" s="452" t="s">
        <v>427</v>
      </c>
      <c r="D140" s="150">
        <v>4500</v>
      </c>
      <c r="E140" s="150">
        <v>5000</v>
      </c>
      <c r="F140" s="150">
        <v>5500</v>
      </c>
      <c r="G140" s="131">
        <v>6000</v>
      </c>
      <c r="H140" s="131">
        <v>6000</v>
      </c>
      <c r="I140" s="435">
        <v>6000</v>
      </c>
    </row>
    <row r="141" spans="1:9" ht="15" x14ac:dyDescent="0.2">
      <c r="A141" s="446"/>
      <c r="B141" s="290" t="s">
        <v>203</v>
      </c>
      <c r="C141" s="452" t="s">
        <v>427</v>
      </c>
      <c r="D141" s="150">
        <v>8046</v>
      </c>
      <c r="E141" s="150">
        <v>8075</v>
      </c>
      <c r="F141" s="150">
        <v>6620</v>
      </c>
      <c r="G141" s="131">
        <v>6374</v>
      </c>
      <c r="H141" s="131">
        <v>6915</v>
      </c>
      <c r="I141" s="435">
        <v>6090</v>
      </c>
    </row>
    <row r="142" spans="1:9" ht="15" x14ac:dyDescent="0.2">
      <c r="A142" s="446"/>
      <c r="B142" s="290" t="s">
        <v>71</v>
      </c>
      <c r="C142" s="453">
        <v>224060</v>
      </c>
      <c r="D142" s="150">
        <v>331670</v>
      </c>
      <c r="E142" s="150">
        <v>291070</v>
      </c>
      <c r="F142" s="150">
        <v>368050</v>
      </c>
      <c r="G142" s="131">
        <v>347546</v>
      </c>
      <c r="H142" s="131">
        <v>382603</v>
      </c>
      <c r="I142" s="435">
        <v>403840</v>
      </c>
    </row>
    <row r="143" spans="1:9" ht="15" x14ac:dyDescent="0.2">
      <c r="A143" s="446"/>
      <c r="B143" s="290" t="s">
        <v>277</v>
      </c>
      <c r="C143" s="452" t="s">
        <v>427</v>
      </c>
      <c r="D143" s="150">
        <v>2000</v>
      </c>
      <c r="E143" s="131">
        <v>2300</v>
      </c>
      <c r="F143" s="131">
        <v>2500</v>
      </c>
      <c r="G143" s="131">
        <v>3000</v>
      </c>
      <c r="H143" s="131">
        <v>3200</v>
      </c>
      <c r="I143" s="435">
        <v>3500</v>
      </c>
    </row>
    <row r="144" spans="1:9" ht="15" x14ac:dyDescent="0.2">
      <c r="A144" s="448"/>
      <c r="B144" s="289" t="s">
        <v>204</v>
      </c>
      <c r="C144" s="452" t="s">
        <v>427</v>
      </c>
      <c r="D144" s="131">
        <v>5000</v>
      </c>
      <c r="E144" s="131">
        <v>6000</v>
      </c>
      <c r="F144" s="131">
        <v>7000</v>
      </c>
      <c r="G144" s="131">
        <v>8000</v>
      </c>
      <c r="H144" s="131">
        <v>8500</v>
      </c>
      <c r="I144" s="435">
        <v>12000</v>
      </c>
    </row>
    <row r="145" spans="1:9" ht="15" x14ac:dyDescent="0.2">
      <c r="A145" s="448"/>
      <c r="B145" s="289" t="s">
        <v>205</v>
      </c>
      <c r="C145" s="452" t="s">
        <v>427</v>
      </c>
      <c r="D145" s="131">
        <v>99791</v>
      </c>
      <c r="E145" s="131">
        <v>104856</v>
      </c>
      <c r="F145" s="131">
        <v>104800</v>
      </c>
      <c r="G145" s="131">
        <v>108217</v>
      </c>
      <c r="H145" s="131">
        <v>123603</v>
      </c>
      <c r="I145" s="435">
        <v>201763</v>
      </c>
    </row>
    <row r="146" spans="1:9" ht="15" x14ac:dyDescent="0.2">
      <c r="A146" s="446"/>
      <c r="B146" s="290" t="s">
        <v>206</v>
      </c>
      <c r="C146" s="452" t="s">
        <v>427</v>
      </c>
      <c r="D146" s="150">
        <v>36535</v>
      </c>
      <c r="E146" s="150">
        <v>41473</v>
      </c>
      <c r="F146" s="150">
        <v>48039</v>
      </c>
      <c r="G146" s="131">
        <v>46445</v>
      </c>
      <c r="H146" s="131">
        <v>45000</v>
      </c>
      <c r="I146" s="435">
        <v>45000</v>
      </c>
    </row>
    <row r="147" spans="1:9" ht="15" x14ac:dyDescent="0.2">
      <c r="A147" s="446"/>
      <c r="B147" s="290" t="s">
        <v>207</v>
      </c>
      <c r="C147" s="452" t="s">
        <v>427</v>
      </c>
      <c r="D147" s="150">
        <v>1400</v>
      </c>
      <c r="E147" s="150">
        <v>1600</v>
      </c>
      <c r="F147" s="150">
        <v>1800</v>
      </c>
      <c r="G147" s="131">
        <v>2000</v>
      </c>
      <c r="H147" s="131">
        <v>2200</v>
      </c>
      <c r="I147" s="435">
        <v>2400</v>
      </c>
    </row>
    <row r="148" spans="1:9" ht="15" x14ac:dyDescent="0.2">
      <c r="A148" s="446"/>
      <c r="B148" s="290" t="s">
        <v>240</v>
      </c>
      <c r="C148" s="452" t="s">
        <v>427</v>
      </c>
      <c r="D148" s="132">
        <v>15500</v>
      </c>
      <c r="E148" s="131">
        <v>16000</v>
      </c>
      <c r="F148" s="131">
        <v>34077</v>
      </c>
      <c r="G148" s="131">
        <v>16708</v>
      </c>
      <c r="H148" s="131">
        <v>35676</v>
      </c>
      <c r="I148" s="435">
        <v>15606</v>
      </c>
    </row>
    <row r="149" spans="1:9" ht="15" x14ac:dyDescent="0.2">
      <c r="A149" s="446"/>
      <c r="B149" s="290" t="s">
        <v>208</v>
      </c>
      <c r="C149" s="453">
        <v>23450</v>
      </c>
      <c r="D149" s="150">
        <v>24580</v>
      </c>
      <c r="E149" s="150">
        <v>25320</v>
      </c>
      <c r="F149" s="150">
        <v>26666</v>
      </c>
      <c r="G149" s="131">
        <v>40144</v>
      </c>
      <c r="H149" s="131">
        <v>39651</v>
      </c>
      <c r="I149" s="435">
        <v>44438</v>
      </c>
    </row>
    <row r="150" spans="1:9" ht="15" x14ac:dyDescent="0.2">
      <c r="A150" s="446"/>
      <c r="B150" s="290" t="s">
        <v>241</v>
      </c>
      <c r="C150" s="452" t="s">
        <v>427</v>
      </c>
      <c r="D150" s="150">
        <v>5000</v>
      </c>
      <c r="E150" s="150">
        <v>6000</v>
      </c>
      <c r="F150" s="150">
        <v>7000</v>
      </c>
      <c r="G150" s="131">
        <v>8000</v>
      </c>
      <c r="H150" s="131">
        <v>9000</v>
      </c>
      <c r="I150" s="435">
        <v>10000</v>
      </c>
    </row>
    <row r="151" spans="1:9" ht="15" x14ac:dyDescent="0.2">
      <c r="A151" s="446"/>
      <c r="B151" s="290" t="s">
        <v>169</v>
      </c>
      <c r="C151" s="453">
        <v>5000</v>
      </c>
      <c r="D151" s="131" t="s">
        <v>427</v>
      </c>
      <c r="E151" s="150">
        <v>3000</v>
      </c>
      <c r="F151" s="150">
        <v>3900</v>
      </c>
      <c r="G151" s="131">
        <v>4000</v>
      </c>
      <c r="H151" s="131">
        <v>4500</v>
      </c>
      <c r="I151" s="435">
        <v>4100</v>
      </c>
    </row>
    <row r="152" spans="1:9" ht="15" x14ac:dyDescent="0.2">
      <c r="A152" s="446"/>
      <c r="B152" s="290" t="s">
        <v>209</v>
      </c>
      <c r="C152" s="452" t="s">
        <v>427</v>
      </c>
      <c r="D152" s="150">
        <v>350</v>
      </c>
      <c r="E152" s="150">
        <v>450</v>
      </c>
      <c r="F152" s="150">
        <v>450</v>
      </c>
      <c r="G152" s="131">
        <v>900</v>
      </c>
      <c r="H152" s="131">
        <v>1500</v>
      </c>
      <c r="I152" s="435">
        <v>1500</v>
      </c>
    </row>
    <row r="153" spans="1:9" ht="15" x14ac:dyDescent="0.2">
      <c r="A153" s="446"/>
      <c r="B153" s="290" t="s">
        <v>210</v>
      </c>
      <c r="C153" s="452" t="s">
        <v>427</v>
      </c>
      <c r="D153" s="150">
        <v>2000</v>
      </c>
      <c r="E153" s="150">
        <v>2200</v>
      </c>
      <c r="F153" s="150">
        <v>2500</v>
      </c>
      <c r="G153" s="131">
        <v>3000</v>
      </c>
      <c r="H153" s="131">
        <v>3500</v>
      </c>
      <c r="I153" s="435">
        <v>4000</v>
      </c>
    </row>
    <row r="154" spans="1:9" ht="15" x14ac:dyDescent="0.2">
      <c r="A154" s="446"/>
      <c r="B154" s="290" t="s">
        <v>278</v>
      </c>
      <c r="C154" s="452" t="s">
        <v>427</v>
      </c>
      <c r="D154" s="131" t="s">
        <v>427</v>
      </c>
      <c r="E154" s="131" t="s">
        <v>427</v>
      </c>
      <c r="F154" s="150">
        <v>52000</v>
      </c>
      <c r="G154" s="131">
        <v>64000</v>
      </c>
      <c r="H154" s="131">
        <v>71000</v>
      </c>
      <c r="I154" s="435">
        <v>75000</v>
      </c>
    </row>
    <row r="155" spans="1:9" ht="15" x14ac:dyDescent="0.2">
      <c r="A155" s="446"/>
      <c r="B155" s="290" t="s">
        <v>242</v>
      </c>
      <c r="C155" s="453">
        <v>12500</v>
      </c>
      <c r="D155" s="150">
        <v>8000</v>
      </c>
      <c r="E155" s="150">
        <v>9000</v>
      </c>
      <c r="F155" s="150">
        <v>10000</v>
      </c>
      <c r="G155" s="131">
        <v>15000</v>
      </c>
      <c r="H155" s="131">
        <v>11213</v>
      </c>
      <c r="I155" s="435">
        <v>10778</v>
      </c>
    </row>
    <row r="156" spans="1:9" ht="15" x14ac:dyDescent="0.2">
      <c r="A156" s="446"/>
      <c r="B156" s="290" t="s">
        <v>243</v>
      </c>
      <c r="C156" s="453">
        <v>4000</v>
      </c>
      <c r="D156" s="150">
        <v>3150</v>
      </c>
      <c r="E156" s="150">
        <v>4000</v>
      </c>
      <c r="F156" s="150">
        <v>4500</v>
      </c>
      <c r="G156" s="131">
        <v>5000</v>
      </c>
      <c r="H156" s="131">
        <v>5855</v>
      </c>
      <c r="I156" s="435">
        <v>4899</v>
      </c>
    </row>
    <row r="157" spans="1:9" thickBot="1" x14ac:dyDescent="0.25">
      <c r="A157" s="446"/>
      <c r="B157" s="290" t="s">
        <v>211</v>
      </c>
      <c r="C157" s="453">
        <v>2000</v>
      </c>
      <c r="D157" s="150">
        <v>3896</v>
      </c>
      <c r="E157" s="150">
        <v>3506</v>
      </c>
      <c r="F157" s="150">
        <v>3545</v>
      </c>
      <c r="G157" s="131">
        <v>4279</v>
      </c>
      <c r="H157" s="131">
        <v>3527</v>
      </c>
      <c r="I157" s="435">
        <v>4069</v>
      </c>
    </row>
    <row r="158" spans="1:9" ht="15" x14ac:dyDescent="0.2">
      <c r="A158" s="456" t="s">
        <v>31</v>
      </c>
      <c r="B158" s="459" t="s">
        <v>478</v>
      </c>
      <c r="C158" s="450" t="s">
        <v>427</v>
      </c>
      <c r="D158" s="451" t="s">
        <v>427</v>
      </c>
      <c r="E158" s="451">
        <v>3600</v>
      </c>
      <c r="F158" s="451">
        <v>4732</v>
      </c>
      <c r="G158" s="451">
        <v>6476</v>
      </c>
      <c r="H158" s="451" t="s">
        <v>427</v>
      </c>
      <c r="I158" s="437">
        <v>30977</v>
      </c>
    </row>
    <row r="159" spans="1:9" ht="15" x14ac:dyDescent="0.2">
      <c r="A159" s="448"/>
      <c r="B159" s="289" t="s">
        <v>279</v>
      </c>
      <c r="C159" s="433">
        <v>35891</v>
      </c>
      <c r="D159" s="132">
        <v>45280</v>
      </c>
      <c r="E159" s="131">
        <v>55638</v>
      </c>
      <c r="F159" s="131">
        <v>60721</v>
      </c>
      <c r="G159" s="131">
        <v>60592</v>
      </c>
      <c r="H159" s="131">
        <v>60022</v>
      </c>
      <c r="I159" s="435">
        <v>60072</v>
      </c>
    </row>
    <row r="160" spans="1:9" ht="15" x14ac:dyDescent="0.2">
      <c r="A160" s="448"/>
      <c r="B160" s="289" t="s">
        <v>212</v>
      </c>
      <c r="C160" s="452">
        <v>35000</v>
      </c>
      <c r="D160" s="131">
        <v>40000</v>
      </c>
      <c r="E160" s="150">
        <v>40000</v>
      </c>
      <c r="F160" s="150">
        <v>40000</v>
      </c>
      <c r="G160" s="131">
        <v>40000</v>
      </c>
      <c r="H160" s="131">
        <v>45000</v>
      </c>
      <c r="I160" s="435">
        <v>45000</v>
      </c>
    </row>
    <row r="161" spans="1:10" ht="15" x14ac:dyDescent="0.2">
      <c r="A161" s="448"/>
      <c r="B161" s="289" t="s">
        <v>170</v>
      </c>
      <c r="C161" s="452">
        <v>38100</v>
      </c>
      <c r="D161" s="131">
        <v>30110</v>
      </c>
      <c r="E161" s="131">
        <v>23884</v>
      </c>
      <c r="F161" s="131">
        <v>16178</v>
      </c>
      <c r="G161" s="131">
        <v>14312</v>
      </c>
      <c r="H161" s="131">
        <v>12876</v>
      </c>
      <c r="I161" s="435">
        <v>26721</v>
      </c>
    </row>
    <row r="162" spans="1:10" ht="15" x14ac:dyDescent="0.2">
      <c r="A162" s="448"/>
      <c r="B162" s="289" t="s">
        <v>213</v>
      </c>
      <c r="C162" s="452">
        <v>3642</v>
      </c>
      <c r="D162" s="131">
        <v>3613</v>
      </c>
      <c r="E162" s="131" t="s">
        <v>427</v>
      </c>
      <c r="F162" s="131">
        <v>2443</v>
      </c>
      <c r="G162" s="131">
        <v>2733</v>
      </c>
      <c r="H162" s="131">
        <v>3346</v>
      </c>
      <c r="I162" s="435">
        <v>6197</v>
      </c>
    </row>
    <row r="163" spans="1:10" ht="15" x14ac:dyDescent="0.2">
      <c r="A163" s="448"/>
      <c r="B163" s="289" t="s">
        <v>171</v>
      </c>
      <c r="C163" s="452">
        <v>114586</v>
      </c>
      <c r="D163" s="131">
        <v>94838</v>
      </c>
      <c r="E163" s="131">
        <v>122279</v>
      </c>
      <c r="F163" s="131">
        <v>124298</v>
      </c>
      <c r="G163" s="131">
        <v>534256</v>
      </c>
      <c r="H163" s="131">
        <v>536304</v>
      </c>
      <c r="I163" s="435">
        <v>554702</v>
      </c>
    </row>
    <row r="164" spans="1:10" ht="15" x14ac:dyDescent="0.2">
      <c r="A164" s="448"/>
      <c r="B164" s="289" t="s">
        <v>70</v>
      </c>
      <c r="C164" s="452">
        <v>3011</v>
      </c>
      <c r="D164" s="131">
        <v>3464</v>
      </c>
      <c r="E164" s="131">
        <v>2755</v>
      </c>
      <c r="F164" s="131">
        <v>3628</v>
      </c>
      <c r="G164" s="131">
        <v>2880</v>
      </c>
      <c r="H164" s="131">
        <v>5092</v>
      </c>
      <c r="I164" s="435">
        <v>4678</v>
      </c>
    </row>
    <row r="165" spans="1:10" ht="15" x14ac:dyDescent="0.2">
      <c r="A165" s="448"/>
      <c r="B165" s="289" t="s">
        <v>214</v>
      </c>
      <c r="C165" s="452">
        <v>34251</v>
      </c>
      <c r="D165" s="131">
        <v>34889</v>
      </c>
      <c r="E165" s="131">
        <v>34762</v>
      </c>
      <c r="F165" s="131">
        <v>33177</v>
      </c>
      <c r="G165" s="131">
        <v>35820</v>
      </c>
      <c r="H165" s="131">
        <v>26924</v>
      </c>
      <c r="I165" s="435">
        <v>29595</v>
      </c>
    </row>
    <row r="166" spans="1:10" ht="15" x14ac:dyDescent="0.2">
      <c r="A166" s="448"/>
      <c r="B166" s="289" t="s">
        <v>215</v>
      </c>
      <c r="C166" s="452">
        <v>52920</v>
      </c>
      <c r="D166" s="131">
        <v>58000</v>
      </c>
      <c r="E166" s="131">
        <v>70397</v>
      </c>
      <c r="F166" s="131">
        <v>79185</v>
      </c>
      <c r="G166" s="131">
        <v>88119</v>
      </c>
      <c r="H166" s="131">
        <v>107426</v>
      </c>
      <c r="I166" s="435">
        <v>130942</v>
      </c>
    </row>
    <row r="167" spans="1:10" ht="15" x14ac:dyDescent="0.2">
      <c r="A167" s="448"/>
      <c r="B167" s="289" t="s">
        <v>479</v>
      </c>
      <c r="C167" s="452" t="s">
        <v>427</v>
      </c>
      <c r="D167" s="150">
        <v>311305</v>
      </c>
      <c r="E167" s="150">
        <v>361338</v>
      </c>
      <c r="F167" s="150">
        <v>387936</v>
      </c>
      <c r="G167" s="131">
        <v>483944</v>
      </c>
      <c r="H167" s="131">
        <v>461840</v>
      </c>
      <c r="I167" s="435">
        <v>501352</v>
      </c>
    </row>
    <row r="168" spans="1:10" ht="15" x14ac:dyDescent="0.2">
      <c r="A168" s="448"/>
      <c r="B168" s="289" t="s">
        <v>147</v>
      </c>
      <c r="C168" s="452">
        <v>200</v>
      </c>
      <c r="D168" s="131">
        <v>200</v>
      </c>
      <c r="E168" s="150">
        <v>200</v>
      </c>
      <c r="F168" s="150">
        <v>200</v>
      </c>
      <c r="G168" s="131">
        <v>200</v>
      </c>
      <c r="H168" s="131">
        <v>200</v>
      </c>
      <c r="I168" s="435">
        <v>120</v>
      </c>
    </row>
    <row r="169" spans="1:10" thickBot="1" x14ac:dyDescent="0.25">
      <c r="A169" s="447"/>
      <c r="B169" s="439" t="s">
        <v>148</v>
      </c>
      <c r="C169" s="455">
        <v>97043</v>
      </c>
      <c r="D169" s="434">
        <v>101192</v>
      </c>
      <c r="E169" s="434">
        <v>103425</v>
      </c>
      <c r="F169" s="434">
        <v>103700</v>
      </c>
      <c r="G169" s="434">
        <v>110541</v>
      </c>
      <c r="H169" s="434">
        <v>133774</v>
      </c>
      <c r="I169" s="436">
        <v>138986</v>
      </c>
    </row>
    <row r="170" spans="1:10" ht="15" x14ac:dyDescent="0.2">
      <c r="A170" s="165"/>
      <c r="B170" s="149"/>
      <c r="C170" s="149"/>
      <c r="D170" s="149"/>
      <c r="E170" s="149"/>
      <c r="F170" s="149"/>
      <c r="G170" s="165"/>
      <c r="H170" s="165"/>
      <c r="I170" s="165"/>
      <c r="J170" s="166"/>
    </row>
    <row r="171" spans="1:10" ht="15" x14ac:dyDescent="0.2">
      <c r="A171" s="149"/>
      <c r="B171" s="149"/>
      <c r="C171" s="149"/>
      <c r="D171" s="149"/>
      <c r="E171" s="149"/>
      <c r="F171" s="149"/>
      <c r="G171" s="165"/>
      <c r="H171" s="165"/>
      <c r="I171" s="149"/>
    </row>
    <row r="172" spans="1:10" ht="15" x14ac:dyDescent="0.2">
      <c r="A172" s="158" t="s">
        <v>419</v>
      </c>
      <c r="B172" s="149"/>
      <c r="C172" s="149"/>
      <c r="D172" s="149"/>
      <c r="E172" s="149"/>
      <c r="F172" s="149"/>
      <c r="G172" s="165"/>
      <c r="H172" s="165"/>
      <c r="I172" s="149"/>
    </row>
    <row r="173" spans="1:10" x14ac:dyDescent="0.25">
      <c r="G173" s="166"/>
      <c r="H173" s="166"/>
    </row>
    <row r="174" spans="1:10" x14ac:dyDescent="0.25">
      <c r="B174" s="2" t="s">
        <v>221</v>
      </c>
      <c r="G174" s="166"/>
      <c r="H174" s="166"/>
    </row>
    <row r="175" spans="1:10" x14ac:dyDescent="0.25">
      <c r="G175" s="166"/>
      <c r="H175" s="166"/>
    </row>
    <row r="176" spans="1:10" x14ac:dyDescent="0.25">
      <c r="G176" s="166"/>
      <c r="H176" s="166"/>
    </row>
  </sheetData>
  <mergeCells count="1">
    <mergeCell ref="A23:A24"/>
  </mergeCells>
  <hyperlinks>
    <hyperlink ref="A1" location="Contents!A1" display="Contents "/>
  </hyperlinks>
  <pageMargins left="0.7" right="0.7" top="0.75" bottom="0.75" header="0.3" footer="0.3"/>
  <pageSetup paperSize="9" scale="53" fitToHeight="0"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16"/>
  <sheetViews>
    <sheetView showGridLines="0" workbookViewId="0">
      <selection activeCell="A19" sqref="A19"/>
    </sheetView>
  </sheetViews>
  <sheetFormatPr defaultColWidth="9.140625" defaultRowHeight="15" x14ac:dyDescent="0.2"/>
  <cols>
    <col min="1" max="1" width="12.28515625" style="1" customWidth="1"/>
    <col min="2" max="2" width="9.140625" style="1"/>
    <col min="3" max="3" width="14.42578125" style="1" customWidth="1"/>
    <col min="4" max="4" width="9.140625" style="1"/>
    <col min="5" max="5" width="14.140625" style="1" customWidth="1"/>
    <col min="6" max="6" width="9.140625" style="1"/>
    <col min="7" max="7" width="13" style="1" customWidth="1"/>
    <col min="8" max="8" width="9.140625" style="1"/>
    <col min="9" max="9" width="11.85546875" style="1" bestFit="1" customWidth="1"/>
    <col min="10" max="16384" width="9.140625" style="1"/>
  </cols>
  <sheetData>
    <row r="1" spans="1:14" x14ac:dyDescent="0.2">
      <c r="A1" s="17" t="s">
        <v>30</v>
      </c>
    </row>
    <row r="2" spans="1:14" ht="15.75" x14ac:dyDescent="0.25">
      <c r="A2" s="2" t="s">
        <v>334</v>
      </c>
    </row>
    <row r="3" spans="1:14" ht="16.5" thickBot="1" x14ac:dyDescent="0.3">
      <c r="A3" s="2"/>
    </row>
    <row r="4" spans="1:14" ht="15.75" x14ac:dyDescent="0.25">
      <c r="A4" s="49"/>
      <c r="B4" s="574" t="s">
        <v>28</v>
      </c>
      <c r="C4" s="575"/>
      <c r="D4" s="576" t="s">
        <v>91</v>
      </c>
      <c r="E4" s="577"/>
      <c r="F4" s="576" t="s">
        <v>45</v>
      </c>
      <c r="G4" s="577"/>
      <c r="H4" s="575" t="s">
        <v>58</v>
      </c>
      <c r="I4" s="578"/>
    </row>
    <row r="5" spans="1:14" ht="53.25" customHeight="1" thickBot="1" x14ac:dyDescent="0.3">
      <c r="A5" s="48"/>
      <c r="B5" s="47" t="s">
        <v>90</v>
      </c>
      <c r="C5" s="262" t="s">
        <v>223</v>
      </c>
      <c r="D5" s="263" t="s">
        <v>90</v>
      </c>
      <c r="E5" s="264" t="s">
        <v>223</v>
      </c>
      <c r="F5" s="263" t="s">
        <v>90</v>
      </c>
      <c r="G5" s="264" t="s">
        <v>223</v>
      </c>
      <c r="H5" s="46" t="s">
        <v>90</v>
      </c>
      <c r="I5" s="144" t="s">
        <v>223</v>
      </c>
    </row>
    <row r="6" spans="1:14" ht="15.75" x14ac:dyDescent="0.25">
      <c r="A6" s="254">
        <v>2013</v>
      </c>
      <c r="B6" s="258">
        <v>57</v>
      </c>
      <c r="C6" s="256">
        <v>102683</v>
      </c>
      <c r="D6" s="265">
        <v>5</v>
      </c>
      <c r="E6" s="266">
        <v>1757</v>
      </c>
      <c r="F6" s="265">
        <v>0</v>
      </c>
      <c r="G6" s="266">
        <v>0</v>
      </c>
      <c r="H6" s="255">
        <f>B6+D6+F6</f>
        <v>62</v>
      </c>
      <c r="I6" s="259">
        <f>C6+E6+G6</f>
        <v>104440</v>
      </c>
    </row>
    <row r="7" spans="1:14" ht="15.75" x14ac:dyDescent="0.25">
      <c r="A7" s="45">
        <v>2014</v>
      </c>
      <c r="B7" s="44">
        <v>63</v>
      </c>
      <c r="C7" s="129">
        <v>115659</v>
      </c>
      <c r="D7" s="267">
        <v>5</v>
      </c>
      <c r="E7" s="268">
        <v>4044</v>
      </c>
      <c r="F7" s="267">
        <v>1</v>
      </c>
      <c r="G7" s="268">
        <v>450</v>
      </c>
      <c r="H7" s="92">
        <f t="shared" ref="H7:I12" si="0">B7+D7+F7</f>
        <v>69</v>
      </c>
      <c r="I7" s="260">
        <f t="shared" si="0"/>
        <v>120153</v>
      </c>
    </row>
    <row r="8" spans="1:14" ht="15.75" x14ac:dyDescent="0.25">
      <c r="A8" s="45">
        <v>2015</v>
      </c>
      <c r="B8" s="44">
        <v>58</v>
      </c>
      <c r="C8" s="129">
        <v>116392</v>
      </c>
      <c r="D8" s="267">
        <v>6</v>
      </c>
      <c r="E8" s="268">
        <v>5373</v>
      </c>
      <c r="F8" s="267">
        <v>3</v>
      </c>
      <c r="G8" s="268">
        <v>1212</v>
      </c>
      <c r="H8" s="92">
        <f t="shared" si="0"/>
        <v>67</v>
      </c>
      <c r="I8" s="260">
        <f t="shared" si="0"/>
        <v>122977</v>
      </c>
    </row>
    <row r="9" spans="1:14" ht="15.75" x14ac:dyDescent="0.25">
      <c r="A9" s="45">
        <v>2016</v>
      </c>
      <c r="B9" s="44">
        <v>81</v>
      </c>
      <c r="C9" s="129">
        <v>144002</v>
      </c>
      <c r="D9" s="267">
        <v>5</v>
      </c>
      <c r="E9" s="268">
        <v>5288</v>
      </c>
      <c r="F9" s="267">
        <v>7</v>
      </c>
      <c r="G9" s="268">
        <v>2227</v>
      </c>
      <c r="H9" s="92">
        <f t="shared" si="0"/>
        <v>93</v>
      </c>
      <c r="I9" s="260">
        <f t="shared" si="0"/>
        <v>151517</v>
      </c>
    </row>
    <row r="10" spans="1:14" ht="15.75" x14ac:dyDescent="0.25">
      <c r="A10" s="45">
        <v>2017</v>
      </c>
      <c r="B10" s="44">
        <v>93</v>
      </c>
      <c r="C10" s="129">
        <v>156924</v>
      </c>
      <c r="D10" s="267">
        <v>9</v>
      </c>
      <c r="E10" s="268">
        <v>6073</v>
      </c>
      <c r="F10" s="267">
        <v>10</v>
      </c>
      <c r="G10" s="268">
        <v>5092</v>
      </c>
      <c r="H10" s="92">
        <f t="shared" si="0"/>
        <v>112</v>
      </c>
      <c r="I10" s="260">
        <f t="shared" si="0"/>
        <v>168089</v>
      </c>
    </row>
    <row r="11" spans="1:14" ht="15.75" x14ac:dyDescent="0.25">
      <c r="A11" s="45">
        <v>2018</v>
      </c>
      <c r="B11" s="44">
        <v>118</v>
      </c>
      <c r="C11" s="129">
        <v>192765</v>
      </c>
      <c r="D11" s="267">
        <v>8</v>
      </c>
      <c r="E11" s="268">
        <v>9968</v>
      </c>
      <c r="F11" s="267">
        <v>2</v>
      </c>
      <c r="G11" s="268">
        <v>180</v>
      </c>
      <c r="H11" s="92">
        <f t="shared" si="0"/>
        <v>128</v>
      </c>
      <c r="I11" s="260">
        <f t="shared" si="0"/>
        <v>202913</v>
      </c>
    </row>
    <row r="12" spans="1:14" ht="16.5" thickBot="1" x14ac:dyDescent="0.3">
      <c r="A12" s="43">
        <v>2019</v>
      </c>
      <c r="B12" s="42">
        <v>149</v>
      </c>
      <c r="C12" s="257">
        <v>279865</v>
      </c>
      <c r="D12" s="269">
        <v>18</v>
      </c>
      <c r="E12" s="270">
        <v>10333</v>
      </c>
      <c r="F12" s="269">
        <v>0</v>
      </c>
      <c r="G12" s="270">
        <v>0</v>
      </c>
      <c r="H12" s="41">
        <f t="shared" si="0"/>
        <v>167</v>
      </c>
      <c r="I12" s="261">
        <f t="shared" si="0"/>
        <v>290198</v>
      </c>
      <c r="K12" s="201"/>
    </row>
    <row r="13" spans="1:14" ht="15.75" x14ac:dyDescent="0.25">
      <c r="A13" s="2"/>
    </row>
    <row r="14" spans="1:14" x14ac:dyDescent="0.2">
      <c r="A14" s="542" t="s">
        <v>89</v>
      </c>
      <c r="B14" s="542"/>
      <c r="C14" s="542"/>
      <c r="D14" s="542"/>
      <c r="E14" s="542"/>
      <c r="F14" s="542"/>
      <c r="G14" s="542"/>
      <c r="H14" s="542"/>
      <c r="I14" s="542"/>
      <c r="J14" s="542"/>
      <c r="K14" s="542"/>
      <c r="L14" s="542"/>
      <c r="M14" s="542"/>
      <c r="N14" s="542"/>
    </row>
    <row r="15" spans="1:14" x14ac:dyDescent="0.2">
      <c r="A15" s="209"/>
      <c r="B15" s="209"/>
      <c r="C15" s="209"/>
      <c r="D15" s="209"/>
      <c r="E15" s="209"/>
      <c r="F15" s="209"/>
      <c r="G15" s="209"/>
      <c r="H15" s="209"/>
      <c r="I15" s="209"/>
      <c r="J15" s="209"/>
      <c r="K15" s="209"/>
      <c r="L15" s="209"/>
      <c r="M15" s="209"/>
      <c r="N15" s="209"/>
    </row>
    <row r="16" spans="1:14" x14ac:dyDescent="0.2">
      <c r="A16" s="158" t="s">
        <v>318</v>
      </c>
      <c r="B16" s="64"/>
      <c r="C16" s="64"/>
      <c r="D16" s="3"/>
      <c r="E16" s="3"/>
      <c r="F16" s="3"/>
      <c r="G16" s="3"/>
      <c r="H16" s="3"/>
      <c r="I16" s="3"/>
      <c r="J16" s="3"/>
      <c r="K16" s="3"/>
      <c r="L16" s="3"/>
      <c r="M16" s="3"/>
      <c r="N16" s="3"/>
    </row>
  </sheetData>
  <mergeCells count="5">
    <mergeCell ref="B4:C4"/>
    <mergeCell ref="D4:E4"/>
    <mergeCell ref="A14:N14"/>
    <mergeCell ref="F4:G4"/>
    <mergeCell ref="H4:I4"/>
  </mergeCells>
  <hyperlinks>
    <hyperlink ref="A1" location="Contents!A1" display="Contents "/>
  </hyperlinks>
  <pageMargins left="0.7" right="0.7" top="0.75" bottom="0.75" header="0.3" footer="0.3"/>
  <pageSetup paperSize="9" scale="90" fitToHeight="0"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05"/>
  <sheetViews>
    <sheetView showGridLines="0" zoomScaleNormal="100" workbookViewId="0">
      <pane xSplit="2" ySplit="5" topLeftCell="I63" activePane="bottomRight" state="frozen"/>
      <selection activeCell="C39" activeCellId="1" sqref="A3 C39"/>
      <selection pane="topRight" activeCell="C39" activeCellId="1" sqref="A3 C39"/>
      <selection pane="bottomLeft" activeCell="C39" activeCellId="1" sqref="A3 C39"/>
      <selection pane="bottomRight" activeCell="J93" sqref="J93"/>
    </sheetView>
  </sheetViews>
  <sheetFormatPr defaultColWidth="9.140625" defaultRowHeight="15" x14ac:dyDescent="0.2"/>
  <cols>
    <col min="1" max="1" width="9.140625" style="149"/>
    <col min="2" max="2" width="46.7109375" style="134" customWidth="1"/>
    <col min="3" max="3" width="10.85546875" style="167" bestFit="1" customWidth="1"/>
    <col min="4" max="5" width="12" style="167" bestFit="1" customWidth="1"/>
    <col min="6" max="6" width="10.140625" style="165" bestFit="1" customWidth="1"/>
    <col min="7" max="7" width="10.85546875" style="165" bestFit="1" customWidth="1"/>
    <col min="8" max="8" width="12.140625" style="165" bestFit="1" customWidth="1"/>
    <col min="9" max="9" width="10.140625" style="165" bestFit="1" customWidth="1"/>
    <col min="10" max="10" width="9.28515625" style="165" bestFit="1" customWidth="1"/>
    <col min="11" max="11" width="10.85546875" style="165" bestFit="1" customWidth="1"/>
    <col min="12" max="12" width="10.140625" style="165" bestFit="1" customWidth="1"/>
    <col min="13" max="14" width="10.85546875" style="165" bestFit="1" customWidth="1"/>
    <col min="15" max="15" width="10.140625" style="165" bestFit="1" customWidth="1"/>
    <col min="16" max="18" width="10.85546875" style="165" bestFit="1" customWidth="1"/>
    <col min="19" max="19" width="8.5703125" style="165" customWidth="1"/>
    <col min="20" max="20" width="12" style="165" bestFit="1" customWidth="1"/>
    <col min="21" max="21" width="9.28515625" style="165" customWidth="1"/>
    <col min="22" max="22" width="10.140625" style="165" bestFit="1" customWidth="1"/>
    <col min="23" max="23" width="9.28515625" style="165" bestFit="1" customWidth="1"/>
    <col min="24" max="24" width="10.85546875" style="165" bestFit="1" customWidth="1"/>
    <col min="25" max="25" width="10.140625" style="165" bestFit="1" customWidth="1"/>
    <col min="26" max="26" width="9.28515625" style="165" bestFit="1" customWidth="1"/>
    <col min="27" max="27" width="9" style="165" bestFit="1" customWidth="1"/>
    <col min="28" max="28" width="10.140625" style="149" bestFit="1" customWidth="1"/>
    <col min="29" max="30" width="10.85546875" style="149" bestFit="1" customWidth="1"/>
    <col min="31" max="16384" width="9.140625" style="149"/>
  </cols>
  <sheetData>
    <row r="1" spans="1:30" s="174" customFormat="1" x14ac:dyDescent="0.2">
      <c r="A1" s="178" t="s">
        <v>30</v>
      </c>
      <c r="B1" s="176"/>
      <c r="C1" s="175"/>
      <c r="D1" s="175"/>
      <c r="F1" s="176"/>
      <c r="G1" s="176"/>
      <c r="H1" s="176"/>
      <c r="I1" s="176"/>
      <c r="J1" s="176"/>
      <c r="K1" s="176"/>
      <c r="L1" s="176"/>
      <c r="M1" s="176"/>
      <c r="N1" s="176"/>
      <c r="O1" s="176"/>
      <c r="P1" s="176"/>
      <c r="Q1" s="176"/>
      <c r="R1" s="176"/>
      <c r="S1" s="176"/>
      <c r="T1" s="176"/>
      <c r="U1" s="176"/>
      <c r="V1" s="176"/>
      <c r="W1" s="176"/>
      <c r="X1" s="176"/>
      <c r="Y1" s="176"/>
      <c r="Z1" s="176"/>
      <c r="AD1" s="175"/>
    </row>
    <row r="2" spans="1:30" s="174" customFormat="1" ht="15.75" x14ac:dyDescent="0.25">
      <c r="A2" s="177" t="s">
        <v>335</v>
      </c>
      <c r="B2" s="176"/>
      <c r="C2" s="175"/>
      <c r="D2" s="175"/>
      <c r="F2" s="176"/>
      <c r="G2" s="176"/>
      <c r="H2" s="176"/>
      <c r="I2" s="176"/>
      <c r="J2" s="176"/>
      <c r="K2" s="176"/>
      <c r="L2" s="176"/>
      <c r="M2" s="176"/>
      <c r="N2" s="176"/>
      <c r="O2" s="176"/>
      <c r="P2" s="176"/>
      <c r="Q2" s="176"/>
      <c r="R2" s="176"/>
      <c r="S2" s="176"/>
      <c r="T2" s="176"/>
      <c r="U2" s="176"/>
      <c r="V2" s="176"/>
      <c r="W2" s="176"/>
      <c r="X2" s="176"/>
      <c r="Y2" s="176"/>
      <c r="Z2" s="176"/>
      <c r="AD2" s="175"/>
    </row>
    <row r="3" spans="1:30" s="174" customFormat="1" ht="16.5" thickBot="1" x14ac:dyDescent="0.3">
      <c r="B3" s="177"/>
      <c r="C3" s="175"/>
      <c r="D3" s="175"/>
      <c r="E3" s="175"/>
      <c r="F3" s="176"/>
      <c r="G3" s="176"/>
      <c r="H3" s="176"/>
      <c r="I3" s="176"/>
      <c r="J3" s="176"/>
      <c r="K3" s="176"/>
      <c r="L3" s="176"/>
      <c r="M3" s="176"/>
      <c r="N3" s="176"/>
      <c r="O3" s="176"/>
      <c r="P3" s="176"/>
      <c r="Q3" s="176"/>
      <c r="R3" s="176"/>
      <c r="S3" s="176"/>
      <c r="T3" s="176"/>
      <c r="U3" s="176"/>
      <c r="V3" s="176"/>
      <c r="W3" s="176"/>
      <c r="X3" s="176"/>
      <c r="Y3" s="176"/>
      <c r="Z3" s="176"/>
      <c r="AA3" s="176"/>
    </row>
    <row r="4" spans="1:30" s="51" customFormat="1" ht="37.5" customHeight="1" x14ac:dyDescent="0.25">
      <c r="A4" s="591" t="s">
        <v>154</v>
      </c>
      <c r="B4" s="593" t="s">
        <v>152</v>
      </c>
      <c r="C4" s="595" t="s">
        <v>44</v>
      </c>
      <c r="D4" s="596"/>
      <c r="E4" s="597"/>
      <c r="F4" s="598" t="s">
        <v>98</v>
      </c>
      <c r="G4" s="584"/>
      <c r="H4" s="584"/>
      <c r="I4" s="583" t="s">
        <v>99</v>
      </c>
      <c r="J4" s="584"/>
      <c r="K4" s="585"/>
      <c r="L4" s="583" t="s">
        <v>100</v>
      </c>
      <c r="M4" s="584"/>
      <c r="N4" s="585"/>
      <c r="O4" s="583" t="s">
        <v>101</v>
      </c>
      <c r="P4" s="584"/>
      <c r="Q4" s="585"/>
      <c r="R4" s="583" t="s">
        <v>131</v>
      </c>
      <c r="S4" s="586"/>
      <c r="T4" s="586"/>
      <c r="U4" s="587"/>
      <c r="V4" s="583" t="s">
        <v>92</v>
      </c>
      <c r="W4" s="584"/>
      <c r="X4" s="585"/>
      <c r="Y4" s="583" t="s">
        <v>93</v>
      </c>
      <c r="Z4" s="584"/>
      <c r="AA4" s="585"/>
      <c r="AB4" s="588" t="s">
        <v>94</v>
      </c>
      <c r="AC4" s="589"/>
      <c r="AD4" s="590"/>
    </row>
    <row r="5" spans="1:30" s="50" customFormat="1" ht="16.5" thickBot="1" x14ac:dyDescent="0.3">
      <c r="A5" s="592"/>
      <c r="B5" s="594"/>
      <c r="C5" s="186" t="s">
        <v>95</v>
      </c>
      <c r="D5" s="172" t="s">
        <v>96</v>
      </c>
      <c r="E5" s="171" t="s">
        <v>97</v>
      </c>
      <c r="F5" s="122" t="s">
        <v>95</v>
      </c>
      <c r="G5" s="123" t="s">
        <v>96</v>
      </c>
      <c r="H5" s="123" t="s">
        <v>97</v>
      </c>
      <c r="I5" s="187" t="s">
        <v>95</v>
      </c>
      <c r="J5" s="123" t="s">
        <v>96</v>
      </c>
      <c r="K5" s="188" t="s">
        <v>97</v>
      </c>
      <c r="L5" s="187" t="s">
        <v>95</v>
      </c>
      <c r="M5" s="123" t="s">
        <v>96</v>
      </c>
      <c r="N5" s="188" t="s">
        <v>97</v>
      </c>
      <c r="O5" s="187" t="s">
        <v>95</v>
      </c>
      <c r="P5" s="123" t="s">
        <v>96</v>
      </c>
      <c r="Q5" s="188" t="s">
        <v>97</v>
      </c>
      <c r="R5" s="187" t="s">
        <v>95</v>
      </c>
      <c r="S5" s="123" t="s">
        <v>132</v>
      </c>
      <c r="T5" s="123" t="s">
        <v>96</v>
      </c>
      <c r="U5" s="188" t="s">
        <v>97</v>
      </c>
      <c r="V5" s="187" t="s">
        <v>95</v>
      </c>
      <c r="W5" s="123" t="s">
        <v>96</v>
      </c>
      <c r="X5" s="188" t="s">
        <v>97</v>
      </c>
      <c r="Y5" s="187" t="s">
        <v>95</v>
      </c>
      <c r="Z5" s="123" t="s">
        <v>96</v>
      </c>
      <c r="AA5" s="188" t="s">
        <v>97</v>
      </c>
      <c r="AB5" s="189" t="s">
        <v>95</v>
      </c>
      <c r="AC5" s="173" t="s">
        <v>96</v>
      </c>
      <c r="AD5" s="190" t="s">
        <v>97</v>
      </c>
    </row>
    <row r="6" spans="1:30" x14ac:dyDescent="0.2">
      <c r="A6" s="580">
        <v>2013</v>
      </c>
      <c r="B6" s="191" t="s">
        <v>36</v>
      </c>
      <c r="C6" s="472">
        <f t="shared" ref="C6:C17" si="0">F6+I6+L6+O6+V6+Y6+AB6+R6</f>
        <v>61</v>
      </c>
      <c r="D6" s="473">
        <f t="shared" ref="D6:D17" si="1">G6+J6+M6+P6+W6+Z6+AC6+T6</f>
        <v>2435</v>
      </c>
      <c r="E6" s="474">
        <f t="shared" ref="E6:E17" si="2">H6+K6+N6+Q6+X6+AA6+AD6+U6</f>
        <v>3413</v>
      </c>
      <c r="F6" s="475">
        <v>10</v>
      </c>
      <c r="G6" s="476">
        <v>632</v>
      </c>
      <c r="H6" s="471">
        <v>1296</v>
      </c>
      <c r="I6" s="477">
        <v>6</v>
      </c>
      <c r="J6" s="471">
        <v>40</v>
      </c>
      <c r="K6" s="478">
        <v>94</v>
      </c>
      <c r="L6" s="479">
        <v>27</v>
      </c>
      <c r="M6" s="476">
        <v>82.999999999999986</v>
      </c>
      <c r="N6" s="480">
        <v>176.00000000000003</v>
      </c>
      <c r="O6" s="477">
        <v>0</v>
      </c>
      <c r="P6" s="471">
        <v>0</v>
      </c>
      <c r="Q6" s="478">
        <v>0</v>
      </c>
      <c r="R6" s="477">
        <v>16</v>
      </c>
      <c r="S6" s="471">
        <v>63.000000000000007</v>
      </c>
      <c r="T6" s="476">
        <v>141</v>
      </c>
      <c r="U6" s="480">
        <v>259.99999999999994</v>
      </c>
      <c r="V6" s="479">
        <v>0</v>
      </c>
      <c r="W6" s="476">
        <v>0</v>
      </c>
      <c r="X6" s="480">
        <v>0</v>
      </c>
      <c r="Y6" s="477">
        <v>0</v>
      </c>
      <c r="Z6" s="471">
        <v>0</v>
      </c>
      <c r="AA6" s="478">
        <v>0</v>
      </c>
      <c r="AB6" s="479">
        <v>2</v>
      </c>
      <c r="AC6" s="476">
        <v>1539</v>
      </c>
      <c r="AD6" s="480">
        <v>1587</v>
      </c>
    </row>
    <row r="7" spans="1:30" x14ac:dyDescent="0.2">
      <c r="A7" s="580"/>
      <c r="B7" s="191" t="s">
        <v>177</v>
      </c>
      <c r="C7" s="472">
        <f t="shared" si="0"/>
        <v>156</v>
      </c>
      <c r="D7" s="473">
        <f t="shared" si="1"/>
        <v>856</v>
      </c>
      <c r="E7" s="474">
        <f t="shared" si="2"/>
        <v>1854</v>
      </c>
      <c r="F7" s="475">
        <v>8</v>
      </c>
      <c r="G7" s="476">
        <v>311</v>
      </c>
      <c r="H7" s="471">
        <v>638</v>
      </c>
      <c r="I7" s="477">
        <v>7</v>
      </c>
      <c r="J7" s="471">
        <v>56</v>
      </c>
      <c r="K7" s="478">
        <v>122.99999999999999</v>
      </c>
      <c r="L7" s="479">
        <v>40</v>
      </c>
      <c r="M7" s="476">
        <v>122.00000000000001</v>
      </c>
      <c r="N7" s="480">
        <v>263</v>
      </c>
      <c r="O7" s="477">
        <v>2</v>
      </c>
      <c r="P7" s="471">
        <v>3</v>
      </c>
      <c r="Q7" s="478">
        <v>6</v>
      </c>
      <c r="R7" s="477">
        <v>95</v>
      </c>
      <c r="S7" s="471">
        <v>124</v>
      </c>
      <c r="T7" s="476">
        <v>292.99999999999994</v>
      </c>
      <c r="U7" s="480">
        <v>583.00000000000011</v>
      </c>
      <c r="V7" s="479">
        <v>3</v>
      </c>
      <c r="W7" s="476">
        <v>53</v>
      </c>
      <c r="X7" s="480">
        <v>199</v>
      </c>
      <c r="Y7" s="477">
        <v>0</v>
      </c>
      <c r="Z7" s="471">
        <v>0</v>
      </c>
      <c r="AA7" s="478">
        <v>0</v>
      </c>
      <c r="AB7" s="479">
        <v>1</v>
      </c>
      <c r="AC7" s="476">
        <v>18</v>
      </c>
      <c r="AD7" s="480">
        <v>42</v>
      </c>
    </row>
    <row r="8" spans="1:30" x14ac:dyDescent="0.2">
      <c r="A8" s="580"/>
      <c r="B8" s="191" t="s">
        <v>174</v>
      </c>
      <c r="C8" s="472">
        <f t="shared" si="0"/>
        <v>74</v>
      </c>
      <c r="D8" s="473">
        <f t="shared" si="1"/>
        <v>467</v>
      </c>
      <c r="E8" s="474">
        <f t="shared" si="2"/>
        <v>1105</v>
      </c>
      <c r="F8" s="475">
        <v>7</v>
      </c>
      <c r="G8" s="476">
        <v>204</v>
      </c>
      <c r="H8" s="471">
        <v>512</v>
      </c>
      <c r="I8" s="477">
        <v>5</v>
      </c>
      <c r="J8" s="471">
        <v>26</v>
      </c>
      <c r="K8" s="478">
        <v>57</v>
      </c>
      <c r="L8" s="479">
        <v>32</v>
      </c>
      <c r="M8" s="476">
        <v>110</v>
      </c>
      <c r="N8" s="480">
        <v>256</v>
      </c>
      <c r="O8" s="477">
        <v>2</v>
      </c>
      <c r="P8" s="471">
        <v>4</v>
      </c>
      <c r="Q8" s="478">
        <v>11</v>
      </c>
      <c r="R8" s="477">
        <v>27</v>
      </c>
      <c r="S8" s="471">
        <v>42.000000000000007</v>
      </c>
      <c r="T8" s="476">
        <v>105</v>
      </c>
      <c r="U8" s="480">
        <v>210</v>
      </c>
      <c r="V8" s="479">
        <v>1</v>
      </c>
      <c r="W8" s="476">
        <v>18</v>
      </c>
      <c r="X8" s="480">
        <v>59</v>
      </c>
      <c r="Y8" s="477">
        <v>0</v>
      </c>
      <c r="Z8" s="471">
        <v>0</v>
      </c>
      <c r="AA8" s="478">
        <v>0</v>
      </c>
      <c r="AB8" s="479">
        <v>0</v>
      </c>
      <c r="AC8" s="476">
        <v>0</v>
      </c>
      <c r="AD8" s="480">
        <v>0</v>
      </c>
    </row>
    <row r="9" spans="1:30" x14ac:dyDescent="0.2">
      <c r="A9" s="580"/>
      <c r="B9" s="191" t="s">
        <v>28</v>
      </c>
      <c r="C9" s="472">
        <f t="shared" si="0"/>
        <v>144</v>
      </c>
      <c r="D9" s="473">
        <f t="shared" si="1"/>
        <v>6083</v>
      </c>
      <c r="E9" s="474">
        <f t="shared" si="2"/>
        <v>10829</v>
      </c>
      <c r="F9" s="475">
        <v>32</v>
      </c>
      <c r="G9" s="476">
        <v>3391.0000000000005</v>
      </c>
      <c r="H9" s="471">
        <v>7063</v>
      </c>
      <c r="I9" s="477">
        <v>9</v>
      </c>
      <c r="J9" s="471">
        <v>71</v>
      </c>
      <c r="K9" s="478">
        <v>141</v>
      </c>
      <c r="L9" s="479">
        <v>18</v>
      </c>
      <c r="M9" s="476">
        <v>87.999999999999986</v>
      </c>
      <c r="N9" s="480">
        <v>182</v>
      </c>
      <c r="O9" s="477">
        <v>3</v>
      </c>
      <c r="P9" s="471">
        <v>87</v>
      </c>
      <c r="Q9" s="478">
        <v>174</v>
      </c>
      <c r="R9" s="477">
        <v>69</v>
      </c>
      <c r="S9" s="471">
        <v>189.99999999999994</v>
      </c>
      <c r="T9" s="476">
        <v>430.99999999999989</v>
      </c>
      <c r="U9" s="480">
        <v>809.00000000000023</v>
      </c>
      <c r="V9" s="479">
        <v>8</v>
      </c>
      <c r="W9" s="476">
        <v>117.99999999999999</v>
      </c>
      <c r="X9" s="480">
        <v>512</v>
      </c>
      <c r="Y9" s="477">
        <v>0</v>
      </c>
      <c r="Z9" s="471">
        <v>0</v>
      </c>
      <c r="AA9" s="478">
        <v>0</v>
      </c>
      <c r="AB9" s="479">
        <v>5</v>
      </c>
      <c r="AC9" s="476">
        <v>1897</v>
      </c>
      <c r="AD9" s="480">
        <v>1948</v>
      </c>
    </row>
    <row r="10" spans="1:30" x14ac:dyDescent="0.2">
      <c r="A10" s="580"/>
      <c r="B10" s="191" t="s">
        <v>35</v>
      </c>
      <c r="C10" s="472">
        <f t="shared" si="0"/>
        <v>946</v>
      </c>
      <c r="D10" s="473">
        <f t="shared" si="1"/>
        <v>5061.0000000000036</v>
      </c>
      <c r="E10" s="474">
        <f t="shared" si="2"/>
        <v>10446.000000000005</v>
      </c>
      <c r="F10" s="475">
        <v>19</v>
      </c>
      <c r="G10" s="476">
        <v>708</v>
      </c>
      <c r="H10" s="471">
        <v>1910.9999999999995</v>
      </c>
      <c r="I10" s="477">
        <v>20</v>
      </c>
      <c r="J10" s="471">
        <v>203</v>
      </c>
      <c r="K10" s="478">
        <v>484</v>
      </c>
      <c r="L10" s="479">
        <v>172</v>
      </c>
      <c r="M10" s="476">
        <v>620.99999999999977</v>
      </c>
      <c r="N10" s="480">
        <v>1448.9999999999995</v>
      </c>
      <c r="O10" s="477">
        <v>1</v>
      </c>
      <c r="P10" s="471">
        <v>1</v>
      </c>
      <c r="Q10" s="478">
        <v>2</v>
      </c>
      <c r="R10" s="477">
        <v>719</v>
      </c>
      <c r="S10" s="471">
        <v>1000.0000000000002</v>
      </c>
      <c r="T10" s="476">
        <v>3061.0000000000036</v>
      </c>
      <c r="U10" s="480">
        <v>5746.0000000000064</v>
      </c>
      <c r="V10" s="479">
        <v>12</v>
      </c>
      <c r="W10" s="476">
        <v>105.99999999999999</v>
      </c>
      <c r="X10" s="480">
        <v>450</v>
      </c>
      <c r="Y10" s="477">
        <v>1</v>
      </c>
      <c r="Z10" s="471">
        <v>2</v>
      </c>
      <c r="AA10" s="478">
        <v>12</v>
      </c>
      <c r="AB10" s="479">
        <v>2</v>
      </c>
      <c r="AC10" s="476">
        <v>359</v>
      </c>
      <c r="AD10" s="480">
        <v>392</v>
      </c>
    </row>
    <row r="11" spans="1:30" x14ac:dyDescent="0.2">
      <c r="A11" s="580"/>
      <c r="B11" s="191" t="s">
        <v>175</v>
      </c>
      <c r="C11" s="472">
        <f t="shared" si="0"/>
        <v>148</v>
      </c>
      <c r="D11" s="473">
        <f t="shared" si="1"/>
        <v>1776</v>
      </c>
      <c r="E11" s="474">
        <f t="shared" si="2"/>
        <v>3528</v>
      </c>
      <c r="F11" s="475">
        <v>11</v>
      </c>
      <c r="G11" s="476">
        <v>659</v>
      </c>
      <c r="H11" s="471">
        <v>1597</v>
      </c>
      <c r="I11" s="477">
        <v>5</v>
      </c>
      <c r="J11" s="471">
        <v>38</v>
      </c>
      <c r="K11" s="478">
        <v>93</v>
      </c>
      <c r="L11" s="479">
        <v>57</v>
      </c>
      <c r="M11" s="476">
        <v>187.00000000000003</v>
      </c>
      <c r="N11" s="480">
        <v>440.99999999999994</v>
      </c>
      <c r="O11" s="477">
        <v>2</v>
      </c>
      <c r="P11" s="471">
        <v>4</v>
      </c>
      <c r="Q11" s="478">
        <v>8</v>
      </c>
      <c r="R11" s="477">
        <v>65</v>
      </c>
      <c r="S11" s="471">
        <v>119</v>
      </c>
      <c r="T11" s="476">
        <v>289.00000000000006</v>
      </c>
      <c r="U11" s="480">
        <v>591.99999999999989</v>
      </c>
      <c r="V11" s="479">
        <v>7</v>
      </c>
      <c r="W11" s="476">
        <v>43</v>
      </c>
      <c r="X11" s="480">
        <v>227</v>
      </c>
      <c r="Y11" s="477">
        <v>0</v>
      </c>
      <c r="Z11" s="471">
        <v>0</v>
      </c>
      <c r="AA11" s="478">
        <v>0</v>
      </c>
      <c r="AB11" s="479">
        <v>1</v>
      </c>
      <c r="AC11" s="476">
        <v>556</v>
      </c>
      <c r="AD11" s="480">
        <v>570</v>
      </c>
    </row>
    <row r="12" spans="1:30" x14ac:dyDescent="0.2">
      <c r="A12" s="580"/>
      <c r="B12" s="191" t="s">
        <v>34</v>
      </c>
      <c r="C12" s="472">
        <f t="shared" si="0"/>
        <v>285</v>
      </c>
      <c r="D12" s="473">
        <f t="shared" si="1"/>
        <v>1961</v>
      </c>
      <c r="E12" s="474">
        <f t="shared" si="2"/>
        <v>4501.0000000000009</v>
      </c>
      <c r="F12" s="475">
        <v>13</v>
      </c>
      <c r="G12" s="476">
        <v>463.99999999999994</v>
      </c>
      <c r="H12" s="471">
        <v>1094</v>
      </c>
      <c r="I12" s="477">
        <v>17</v>
      </c>
      <c r="J12" s="471">
        <v>122</v>
      </c>
      <c r="K12" s="478">
        <v>288.00000000000006</v>
      </c>
      <c r="L12" s="479">
        <v>68</v>
      </c>
      <c r="M12" s="476">
        <v>211.99999999999997</v>
      </c>
      <c r="N12" s="480">
        <v>484.99999999999994</v>
      </c>
      <c r="O12" s="477">
        <v>2</v>
      </c>
      <c r="P12" s="471">
        <v>109</v>
      </c>
      <c r="Q12" s="478">
        <v>286</v>
      </c>
      <c r="R12" s="477">
        <v>179</v>
      </c>
      <c r="S12" s="471">
        <v>352.00000000000011</v>
      </c>
      <c r="T12" s="476">
        <v>970.99999999999989</v>
      </c>
      <c r="U12" s="480">
        <v>2052.0000000000009</v>
      </c>
      <c r="V12" s="479">
        <v>5</v>
      </c>
      <c r="W12" s="476">
        <v>63</v>
      </c>
      <c r="X12" s="480">
        <v>256</v>
      </c>
      <c r="Y12" s="477">
        <v>0</v>
      </c>
      <c r="Z12" s="471">
        <v>0</v>
      </c>
      <c r="AA12" s="478">
        <v>0</v>
      </c>
      <c r="AB12" s="479">
        <v>1</v>
      </c>
      <c r="AC12" s="476">
        <v>20</v>
      </c>
      <c r="AD12" s="480">
        <v>40</v>
      </c>
    </row>
    <row r="13" spans="1:30" x14ac:dyDescent="0.2">
      <c r="A13" s="580"/>
      <c r="B13" s="191" t="s">
        <v>33</v>
      </c>
      <c r="C13" s="472">
        <f t="shared" si="0"/>
        <v>65</v>
      </c>
      <c r="D13" s="473">
        <f t="shared" si="1"/>
        <v>498</v>
      </c>
      <c r="E13" s="474">
        <f t="shared" si="2"/>
        <v>1110</v>
      </c>
      <c r="F13" s="475">
        <v>4</v>
      </c>
      <c r="G13" s="476">
        <v>255</v>
      </c>
      <c r="H13" s="471">
        <v>593</v>
      </c>
      <c r="I13" s="477">
        <v>3</v>
      </c>
      <c r="J13" s="471">
        <v>26</v>
      </c>
      <c r="K13" s="478">
        <v>59</v>
      </c>
      <c r="L13" s="479">
        <v>24</v>
      </c>
      <c r="M13" s="476">
        <v>75</v>
      </c>
      <c r="N13" s="480">
        <v>162.99999999999997</v>
      </c>
      <c r="O13" s="477">
        <v>5</v>
      </c>
      <c r="P13" s="471">
        <v>23</v>
      </c>
      <c r="Q13" s="478">
        <v>51</v>
      </c>
      <c r="R13" s="477">
        <v>29</v>
      </c>
      <c r="S13" s="471">
        <v>55.000000000000014</v>
      </c>
      <c r="T13" s="476">
        <v>119.00000000000001</v>
      </c>
      <c r="U13" s="480">
        <v>244</v>
      </c>
      <c r="V13" s="479">
        <v>0</v>
      </c>
      <c r="W13" s="476">
        <v>0</v>
      </c>
      <c r="X13" s="480">
        <v>0</v>
      </c>
      <c r="Y13" s="477">
        <v>0</v>
      </c>
      <c r="Z13" s="471">
        <v>0</v>
      </c>
      <c r="AA13" s="478">
        <v>0</v>
      </c>
      <c r="AB13" s="479">
        <v>0</v>
      </c>
      <c r="AC13" s="476">
        <v>0</v>
      </c>
      <c r="AD13" s="480">
        <v>0</v>
      </c>
    </row>
    <row r="14" spans="1:30" x14ac:dyDescent="0.2">
      <c r="A14" s="580"/>
      <c r="B14" s="191" t="s">
        <v>32</v>
      </c>
      <c r="C14" s="472">
        <f t="shared" si="0"/>
        <v>121</v>
      </c>
      <c r="D14" s="473">
        <f t="shared" si="1"/>
        <v>1013</v>
      </c>
      <c r="E14" s="474">
        <f t="shared" si="2"/>
        <v>2075</v>
      </c>
      <c r="F14" s="475">
        <v>13</v>
      </c>
      <c r="G14" s="476">
        <v>493.00000000000006</v>
      </c>
      <c r="H14" s="471">
        <v>1085</v>
      </c>
      <c r="I14" s="477">
        <v>6</v>
      </c>
      <c r="J14" s="471">
        <v>49</v>
      </c>
      <c r="K14" s="478">
        <v>111.99999999999999</v>
      </c>
      <c r="L14" s="479">
        <v>48</v>
      </c>
      <c r="M14" s="476">
        <v>130.00000000000003</v>
      </c>
      <c r="N14" s="480">
        <v>299</v>
      </c>
      <c r="O14" s="477">
        <v>0</v>
      </c>
      <c r="P14" s="471">
        <v>0</v>
      </c>
      <c r="Q14" s="478">
        <v>0</v>
      </c>
      <c r="R14" s="477">
        <v>51</v>
      </c>
      <c r="S14" s="471">
        <v>82</v>
      </c>
      <c r="T14" s="476">
        <v>194</v>
      </c>
      <c r="U14" s="480">
        <v>372.00000000000006</v>
      </c>
      <c r="V14" s="479">
        <v>1</v>
      </c>
      <c r="W14" s="476">
        <v>9</v>
      </c>
      <c r="X14" s="480">
        <v>51</v>
      </c>
      <c r="Y14" s="477">
        <v>1</v>
      </c>
      <c r="Z14" s="471">
        <v>7</v>
      </c>
      <c r="AA14" s="478">
        <v>16</v>
      </c>
      <c r="AB14" s="479">
        <v>1</v>
      </c>
      <c r="AC14" s="476">
        <v>131</v>
      </c>
      <c r="AD14" s="480">
        <v>140</v>
      </c>
    </row>
    <row r="15" spans="1:30" x14ac:dyDescent="0.2">
      <c r="A15" s="580"/>
      <c r="B15" s="191" t="s">
        <v>24</v>
      </c>
      <c r="C15" s="472">
        <f t="shared" si="0"/>
        <v>83</v>
      </c>
      <c r="D15" s="473">
        <f t="shared" si="1"/>
        <v>512</v>
      </c>
      <c r="E15" s="474">
        <f t="shared" si="2"/>
        <v>1192</v>
      </c>
      <c r="F15" s="475">
        <v>9</v>
      </c>
      <c r="G15" s="476">
        <v>238.00000000000003</v>
      </c>
      <c r="H15" s="471">
        <v>588</v>
      </c>
      <c r="I15" s="477">
        <v>10</v>
      </c>
      <c r="J15" s="471">
        <v>63</v>
      </c>
      <c r="K15" s="478">
        <v>139</v>
      </c>
      <c r="L15" s="479">
        <v>22</v>
      </c>
      <c r="M15" s="476">
        <v>58</v>
      </c>
      <c r="N15" s="480">
        <v>135</v>
      </c>
      <c r="O15" s="477">
        <v>0</v>
      </c>
      <c r="P15" s="471">
        <v>0</v>
      </c>
      <c r="Q15" s="478">
        <v>0</v>
      </c>
      <c r="R15" s="477">
        <v>42</v>
      </c>
      <c r="S15" s="471">
        <v>61.000000000000014</v>
      </c>
      <c r="T15" s="476">
        <v>153.00000000000003</v>
      </c>
      <c r="U15" s="480">
        <v>329.99999999999994</v>
      </c>
      <c r="V15" s="479">
        <v>0</v>
      </c>
      <c r="W15" s="476">
        <v>0</v>
      </c>
      <c r="X15" s="480">
        <v>0</v>
      </c>
      <c r="Y15" s="477">
        <v>0</v>
      </c>
      <c r="Z15" s="471">
        <v>0</v>
      </c>
      <c r="AA15" s="478">
        <v>0</v>
      </c>
      <c r="AB15" s="479">
        <v>0</v>
      </c>
      <c r="AC15" s="476">
        <v>0</v>
      </c>
      <c r="AD15" s="480">
        <v>0</v>
      </c>
    </row>
    <row r="16" spans="1:30" x14ac:dyDescent="0.2">
      <c r="A16" s="580"/>
      <c r="B16" s="191" t="s">
        <v>31</v>
      </c>
      <c r="C16" s="472">
        <f t="shared" si="0"/>
        <v>263</v>
      </c>
      <c r="D16" s="473">
        <f t="shared" si="1"/>
        <v>1616</v>
      </c>
      <c r="E16" s="474">
        <f t="shared" si="2"/>
        <v>3951</v>
      </c>
      <c r="F16" s="475">
        <v>12</v>
      </c>
      <c r="G16" s="476">
        <v>538</v>
      </c>
      <c r="H16" s="471">
        <v>1284</v>
      </c>
      <c r="I16" s="477">
        <v>18</v>
      </c>
      <c r="J16" s="471">
        <v>142.99999999999994</v>
      </c>
      <c r="K16" s="478">
        <v>330.00000000000006</v>
      </c>
      <c r="L16" s="479">
        <v>73</v>
      </c>
      <c r="M16" s="476">
        <v>238.99999999999994</v>
      </c>
      <c r="N16" s="480">
        <v>526.99999999999989</v>
      </c>
      <c r="O16" s="477">
        <v>5</v>
      </c>
      <c r="P16" s="471">
        <v>52</v>
      </c>
      <c r="Q16" s="478">
        <v>114</v>
      </c>
      <c r="R16" s="477">
        <v>145</v>
      </c>
      <c r="S16" s="471">
        <v>222.00000000000006</v>
      </c>
      <c r="T16" s="476">
        <v>554</v>
      </c>
      <c r="U16" s="480">
        <v>1113.0000000000002</v>
      </c>
      <c r="V16" s="479">
        <v>9</v>
      </c>
      <c r="W16" s="476">
        <v>87</v>
      </c>
      <c r="X16" s="480">
        <v>569</v>
      </c>
      <c r="Y16" s="477">
        <v>1</v>
      </c>
      <c r="Z16" s="471">
        <v>3</v>
      </c>
      <c r="AA16" s="478">
        <v>14</v>
      </c>
      <c r="AB16" s="479">
        <v>0</v>
      </c>
      <c r="AC16" s="476">
        <v>0</v>
      </c>
      <c r="AD16" s="480">
        <v>0</v>
      </c>
    </row>
    <row r="17" spans="1:30" ht="16.5" thickBot="1" x14ac:dyDescent="0.3">
      <c r="A17" s="580"/>
      <c r="B17" s="192" t="s">
        <v>22</v>
      </c>
      <c r="C17" s="481">
        <f t="shared" si="0"/>
        <v>2346</v>
      </c>
      <c r="D17" s="482">
        <f t="shared" si="1"/>
        <v>22278</v>
      </c>
      <c r="E17" s="483">
        <f t="shared" si="2"/>
        <v>44003.999999999985</v>
      </c>
      <c r="F17" s="484">
        <f t="shared" ref="F17:Q17" si="3">SUM(F6:F16)</f>
        <v>138</v>
      </c>
      <c r="G17" s="485">
        <f t="shared" si="3"/>
        <v>7893</v>
      </c>
      <c r="H17" s="485">
        <f t="shared" si="3"/>
        <v>17661</v>
      </c>
      <c r="I17" s="486">
        <f t="shared" si="3"/>
        <v>106</v>
      </c>
      <c r="J17" s="485">
        <f t="shared" si="3"/>
        <v>837</v>
      </c>
      <c r="K17" s="487">
        <f t="shared" si="3"/>
        <v>1920</v>
      </c>
      <c r="L17" s="486">
        <f t="shared" si="3"/>
        <v>581</v>
      </c>
      <c r="M17" s="485">
        <f t="shared" si="3"/>
        <v>1924.9999999999998</v>
      </c>
      <c r="N17" s="487">
        <f t="shared" si="3"/>
        <v>4375.9999999999991</v>
      </c>
      <c r="O17" s="486">
        <f t="shared" si="3"/>
        <v>22</v>
      </c>
      <c r="P17" s="485">
        <f t="shared" si="3"/>
        <v>283</v>
      </c>
      <c r="Q17" s="487">
        <f t="shared" si="3"/>
        <v>652</v>
      </c>
      <c r="R17" s="486">
        <v>1437</v>
      </c>
      <c r="S17" s="485">
        <v>2310.0000000000018</v>
      </c>
      <c r="T17" s="485">
        <v>6311</v>
      </c>
      <c r="U17" s="487">
        <v>12310.999999999984</v>
      </c>
      <c r="V17" s="486">
        <f t="shared" ref="V17:AD17" si="4">SUM(V6:V16)</f>
        <v>46</v>
      </c>
      <c r="W17" s="485">
        <f t="shared" si="4"/>
        <v>497</v>
      </c>
      <c r="X17" s="487">
        <f t="shared" si="4"/>
        <v>2323</v>
      </c>
      <c r="Y17" s="486">
        <f t="shared" si="4"/>
        <v>3</v>
      </c>
      <c r="Z17" s="485">
        <f t="shared" si="4"/>
        <v>12</v>
      </c>
      <c r="AA17" s="487">
        <f t="shared" si="4"/>
        <v>42</v>
      </c>
      <c r="AB17" s="486">
        <f t="shared" si="4"/>
        <v>13</v>
      </c>
      <c r="AC17" s="485">
        <f t="shared" si="4"/>
        <v>4520</v>
      </c>
      <c r="AD17" s="487">
        <f t="shared" si="4"/>
        <v>4719</v>
      </c>
    </row>
    <row r="18" spans="1:30" x14ac:dyDescent="0.2">
      <c r="A18" s="582">
        <v>2014</v>
      </c>
      <c r="B18" s="193" t="s">
        <v>36</v>
      </c>
      <c r="C18" s="488">
        <f t="shared" ref="C18:C29" si="5">F18+I18+L18+O18+R18+V18+Y18+AB18</f>
        <v>56</v>
      </c>
      <c r="D18" s="489">
        <f t="shared" ref="D18:D29" si="6">G18+J18+M18+P18+T18+W18+Z18+AC18</f>
        <v>2429</v>
      </c>
      <c r="E18" s="490">
        <f t="shared" ref="E18:E29" si="7">H18+K18+N18+Q18+U18+X18+AA18+AD18</f>
        <v>3404</v>
      </c>
      <c r="F18" s="491">
        <v>10</v>
      </c>
      <c r="G18" s="492">
        <v>632</v>
      </c>
      <c r="H18" s="493">
        <v>1296</v>
      </c>
      <c r="I18" s="494">
        <v>6</v>
      </c>
      <c r="J18" s="493">
        <v>40</v>
      </c>
      <c r="K18" s="495">
        <v>96</v>
      </c>
      <c r="L18" s="496">
        <v>24</v>
      </c>
      <c r="M18" s="492">
        <v>77</v>
      </c>
      <c r="N18" s="497">
        <v>165.00000000000003</v>
      </c>
      <c r="O18" s="494">
        <v>0</v>
      </c>
      <c r="P18" s="493">
        <v>0</v>
      </c>
      <c r="Q18" s="495">
        <v>0</v>
      </c>
      <c r="R18" s="494">
        <v>14</v>
      </c>
      <c r="S18" s="493">
        <v>63</v>
      </c>
      <c r="T18" s="492">
        <v>141</v>
      </c>
      <c r="U18" s="497">
        <v>260</v>
      </c>
      <c r="V18" s="496">
        <v>0</v>
      </c>
      <c r="W18" s="492">
        <v>0</v>
      </c>
      <c r="X18" s="497">
        <v>0</v>
      </c>
      <c r="Y18" s="494">
        <v>0</v>
      </c>
      <c r="Z18" s="493">
        <v>0</v>
      </c>
      <c r="AA18" s="495">
        <v>0</v>
      </c>
      <c r="AB18" s="496">
        <v>2</v>
      </c>
      <c r="AC18" s="492">
        <v>1539</v>
      </c>
      <c r="AD18" s="497">
        <v>1587</v>
      </c>
    </row>
    <row r="19" spans="1:30" x14ac:dyDescent="0.2">
      <c r="A19" s="580"/>
      <c r="B19" s="191" t="s">
        <v>177</v>
      </c>
      <c r="C19" s="472">
        <f t="shared" si="5"/>
        <v>150</v>
      </c>
      <c r="D19" s="473">
        <f t="shared" si="6"/>
        <v>831</v>
      </c>
      <c r="E19" s="474">
        <f t="shared" si="7"/>
        <v>1794</v>
      </c>
      <c r="F19" s="475">
        <v>7</v>
      </c>
      <c r="G19" s="476">
        <v>298</v>
      </c>
      <c r="H19" s="471">
        <v>602</v>
      </c>
      <c r="I19" s="477">
        <v>7</v>
      </c>
      <c r="J19" s="471">
        <v>56.000000000000014</v>
      </c>
      <c r="K19" s="478">
        <v>124</v>
      </c>
      <c r="L19" s="479">
        <v>36</v>
      </c>
      <c r="M19" s="476">
        <v>114</v>
      </c>
      <c r="N19" s="480">
        <v>246</v>
      </c>
      <c r="O19" s="477">
        <v>2</v>
      </c>
      <c r="P19" s="471">
        <v>3</v>
      </c>
      <c r="Q19" s="478">
        <v>6</v>
      </c>
      <c r="R19" s="477">
        <v>94</v>
      </c>
      <c r="S19" s="471">
        <v>123.99999999999999</v>
      </c>
      <c r="T19" s="476">
        <v>289</v>
      </c>
      <c r="U19" s="480">
        <v>575</v>
      </c>
      <c r="V19" s="479">
        <v>3</v>
      </c>
      <c r="W19" s="476">
        <v>53</v>
      </c>
      <c r="X19" s="480">
        <v>199</v>
      </c>
      <c r="Y19" s="477">
        <v>0</v>
      </c>
      <c r="Z19" s="471">
        <v>0</v>
      </c>
      <c r="AA19" s="478">
        <v>0</v>
      </c>
      <c r="AB19" s="479">
        <v>1</v>
      </c>
      <c r="AC19" s="476">
        <v>18</v>
      </c>
      <c r="AD19" s="480">
        <v>42</v>
      </c>
    </row>
    <row r="20" spans="1:30" x14ac:dyDescent="0.2">
      <c r="A20" s="580"/>
      <c r="B20" s="191" t="s">
        <v>174</v>
      </c>
      <c r="C20" s="472">
        <f t="shared" si="5"/>
        <v>74</v>
      </c>
      <c r="D20" s="473">
        <f t="shared" si="6"/>
        <v>469</v>
      </c>
      <c r="E20" s="474">
        <f t="shared" si="7"/>
        <v>1129</v>
      </c>
      <c r="F20" s="475">
        <v>7</v>
      </c>
      <c r="G20" s="476">
        <v>208</v>
      </c>
      <c r="H20" s="471">
        <v>531</v>
      </c>
      <c r="I20" s="477">
        <v>5</v>
      </c>
      <c r="J20" s="471">
        <v>23</v>
      </c>
      <c r="K20" s="478">
        <v>51</v>
      </c>
      <c r="L20" s="479">
        <v>31</v>
      </c>
      <c r="M20" s="476">
        <v>108.00000000000003</v>
      </c>
      <c r="N20" s="480">
        <v>248</v>
      </c>
      <c r="O20" s="477">
        <v>3</v>
      </c>
      <c r="P20" s="471">
        <v>10</v>
      </c>
      <c r="Q20" s="478">
        <v>25</v>
      </c>
      <c r="R20" s="477">
        <v>27</v>
      </c>
      <c r="S20" s="471">
        <v>41</v>
      </c>
      <c r="T20" s="476">
        <v>102.00000000000001</v>
      </c>
      <c r="U20" s="480">
        <v>215</v>
      </c>
      <c r="V20" s="479">
        <v>1</v>
      </c>
      <c r="W20" s="476">
        <v>18</v>
      </c>
      <c r="X20" s="480">
        <v>59</v>
      </c>
      <c r="Y20" s="477">
        <v>0</v>
      </c>
      <c r="Z20" s="471">
        <v>0</v>
      </c>
      <c r="AA20" s="478">
        <v>0</v>
      </c>
      <c r="AB20" s="479">
        <v>0</v>
      </c>
      <c r="AC20" s="476">
        <v>0</v>
      </c>
      <c r="AD20" s="480">
        <v>0</v>
      </c>
    </row>
    <row r="21" spans="1:30" x14ac:dyDescent="0.2">
      <c r="A21" s="580"/>
      <c r="B21" s="191" t="s">
        <v>28</v>
      </c>
      <c r="C21" s="472">
        <f t="shared" si="5"/>
        <v>144</v>
      </c>
      <c r="D21" s="473">
        <f t="shared" si="6"/>
        <v>6025</v>
      </c>
      <c r="E21" s="474">
        <f t="shared" si="7"/>
        <v>10784.999999999998</v>
      </c>
      <c r="F21" s="475">
        <v>31</v>
      </c>
      <c r="G21" s="476">
        <v>3361</v>
      </c>
      <c r="H21" s="471">
        <v>7001.9999999999982</v>
      </c>
      <c r="I21" s="477">
        <v>8</v>
      </c>
      <c r="J21" s="471">
        <v>65</v>
      </c>
      <c r="K21" s="478">
        <v>126.99999999999999</v>
      </c>
      <c r="L21" s="479">
        <v>19</v>
      </c>
      <c r="M21" s="476">
        <v>104</v>
      </c>
      <c r="N21" s="480">
        <v>211.99999999999994</v>
      </c>
      <c r="O21" s="477">
        <v>5</v>
      </c>
      <c r="P21" s="471">
        <v>101</v>
      </c>
      <c r="Q21" s="478">
        <v>208</v>
      </c>
      <c r="R21" s="477">
        <v>69</v>
      </c>
      <c r="S21" s="471">
        <v>198.00000000000003</v>
      </c>
      <c r="T21" s="476">
        <v>443.99999999999989</v>
      </c>
      <c r="U21" s="480">
        <v>840.99999999999989</v>
      </c>
      <c r="V21" s="479">
        <v>8</v>
      </c>
      <c r="W21" s="476">
        <v>117.99999999999999</v>
      </c>
      <c r="X21" s="480">
        <v>512</v>
      </c>
      <c r="Y21" s="477">
        <v>0</v>
      </c>
      <c r="Z21" s="471">
        <v>0</v>
      </c>
      <c r="AA21" s="478">
        <v>0</v>
      </c>
      <c r="AB21" s="479">
        <v>4</v>
      </c>
      <c r="AC21" s="476">
        <v>1832</v>
      </c>
      <c r="AD21" s="480">
        <v>1883</v>
      </c>
    </row>
    <row r="22" spans="1:30" x14ac:dyDescent="0.2">
      <c r="A22" s="580"/>
      <c r="B22" s="191" t="s">
        <v>35</v>
      </c>
      <c r="C22" s="472">
        <f t="shared" si="5"/>
        <v>923</v>
      </c>
      <c r="D22" s="473">
        <f t="shared" si="6"/>
        <v>4975.9999999999964</v>
      </c>
      <c r="E22" s="474">
        <f t="shared" si="7"/>
        <v>10305.000000000004</v>
      </c>
      <c r="F22" s="475">
        <v>20</v>
      </c>
      <c r="G22" s="476">
        <v>723.99999999999989</v>
      </c>
      <c r="H22" s="471">
        <v>1944</v>
      </c>
      <c r="I22" s="477">
        <v>17</v>
      </c>
      <c r="J22" s="471">
        <v>169</v>
      </c>
      <c r="K22" s="478">
        <v>421</v>
      </c>
      <c r="L22" s="479">
        <v>175</v>
      </c>
      <c r="M22" s="476">
        <v>641.99999999999989</v>
      </c>
      <c r="N22" s="480">
        <v>1476.9999999999993</v>
      </c>
      <c r="O22" s="477">
        <v>1</v>
      </c>
      <c r="P22" s="471">
        <v>2</v>
      </c>
      <c r="Q22" s="478">
        <v>4</v>
      </c>
      <c r="R22" s="477">
        <v>694</v>
      </c>
      <c r="S22" s="471">
        <v>975.00000000000011</v>
      </c>
      <c r="T22" s="476">
        <v>2965.9999999999968</v>
      </c>
      <c r="U22" s="480">
        <v>5570.0000000000055</v>
      </c>
      <c r="V22" s="479">
        <v>13</v>
      </c>
      <c r="W22" s="476">
        <v>114.00000000000001</v>
      </c>
      <c r="X22" s="480">
        <v>493.00000000000006</v>
      </c>
      <c r="Y22" s="477">
        <v>2</v>
      </c>
      <c r="Z22" s="471">
        <v>6</v>
      </c>
      <c r="AA22" s="478">
        <v>32</v>
      </c>
      <c r="AB22" s="479">
        <v>1</v>
      </c>
      <c r="AC22" s="476">
        <v>353</v>
      </c>
      <c r="AD22" s="480">
        <v>364</v>
      </c>
    </row>
    <row r="23" spans="1:30" x14ac:dyDescent="0.2">
      <c r="A23" s="580"/>
      <c r="B23" s="191" t="s">
        <v>175</v>
      </c>
      <c r="C23" s="472">
        <f t="shared" si="5"/>
        <v>140</v>
      </c>
      <c r="D23" s="473">
        <f t="shared" si="6"/>
        <v>1751</v>
      </c>
      <c r="E23" s="474">
        <f t="shared" si="7"/>
        <v>3429</v>
      </c>
      <c r="F23" s="475">
        <v>11</v>
      </c>
      <c r="G23" s="476">
        <v>659</v>
      </c>
      <c r="H23" s="471">
        <v>1597</v>
      </c>
      <c r="I23" s="477">
        <v>5</v>
      </c>
      <c r="J23" s="471">
        <v>38</v>
      </c>
      <c r="K23" s="478">
        <v>93</v>
      </c>
      <c r="L23" s="479">
        <v>57</v>
      </c>
      <c r="M23" s="476">
        <v>181</v>
      </c>
      <c r="N23" s="480">
        <v>420.99999999999994</v>
      </c>
      <c r="O23" s="477">
        <v>2</v>
      </c>
      <c r="P23" s="471">
        <v>12</v>
      </c>
      <c r="Q23" s="478">
        <v>29</v>
      </c>
      <c r="R23" s="477">
        <v>59</v>
      </c>
      <c r="S23" s="471">
        <v>112.00000000000003</v>
      </c>
      <c r="T23" s="476">
        <v>272</v>
      </c>
      <c r="U23" s="480">
        <v>549.00000000000011</v>
      </c>
      <c r="V23" s="479">
        <v>5</v>
      </c>
      <c r="W23" s="476">
        <v>33</v>
      </c>
      <c r="X23" s="480">
        <v>170</v>
      </c>
      <c r="Y23" s="477">
        <v>0</v>
      </c>
      <c r="Z23" s="471">
        <v>0</v>
      </c>
      <c r="AA23" s="478">
        <v>0</v>
      </c>
      <c r="AB23" s="479">
        <v>1</v>
      </c>
      <c r="AC23" s="476">
        <v>556</v>
      </c>
      <c r="AD23" s="480">
        <v>570</v>
      </c>
    </row>
    <row r="24" spans="1:30" x14ac:dyDescent="0.2">
      <c r="A24" s="580"/>
      <c r="B24" s="191" t="s">
        <v>34</v>
      </c>
      <c r="C24" s="472">
        <f t="shared" si="5"/>
        <v>273</v>
      </c>
      <c r="D24" s="473">
        <f t="shared" si="6"/>
        <v>1870.0000000000005</v>
      </c>
      <c r="E24" s="474">
        <f t="shared" si="7"/>
        <v>4295.0000000000009</v>
      </c>
      <c r="F24" s="475">
        <v>11</v>
      </c>
      <c r="G24" s="476">
        <v>416</v>
      </c>
      <c r="H24" s="471">
        <v>975</v>
      </c>
      <c r="I24" s="477">
        <v>11</v>
      </c>
      <c r="J24" s="471">
        <v>81</v>
      </c>
      <c r="K24" s="478">
        <v>190</v>
      </c>
      <c r="L24" s="479">
        <v>63</v>
      </c>
      <c r="M24" s="476">
        <v>208</v>
      </c>
      <c r="N24" s="480">
        <v>485</v>
      </c>
      <c r="O24" s="477">
        <v>6</v>
      </c>
      <c r="P24" s="471">
        <v>131</v>
      </c>
      <c r="Q24" s="478">
        <v>335</v>
      </c>
      <c r="R24" s="477">
        <v>175</v>
      </c>
      <c r="S24" s="471">
        <v>346</v>
      </c>
      <c r="T24" s="476">
        <v>950.00000000000034</v>
      </c>
      <c r="U24" s="480">
        <v>1999.0000000000011</v>
      </c>
      <c r="V24" s="479">
        <v>5</v>
      </c>
      <c r="W24" s="476">
        <v>63</v>
      </c>
      <c r="X24" s="480">
        <v>267</v>
      </c>
      <c r="Y24" s="477">
        <v>1</v>
      </c>
      <c r="Z24" s="471">
        <v>1</v>
      </c>
      <c r="AA24" s="478">
        <v>4</v>
      </c>
      <c r="AB24" s="479">
        <v>1</v>
      </c>
      <c r="AC24" s="476">
        <v>20</v>
      </c>
      <c r="AD24" s="480">
        <v>40</v>
      </c>
    </row>
    <row r="25" spans="1:30" x14ac:dyDescent="0.2">
      <c r="A25" s="580"/>
      <c r="B25" s="191" t="s">
        <v>33</v>
      </c>
      <c r="C25" s="472">
        <f t="shared" si="5"/>
        <v>70</v>
      </c>
      <c r="D25" s="473">
        <f t="shared" si="6"/>
        <v>514</v>
      </c>
      <c r="E25" s="474">
        <f t="shared" si="7"/>
        <v>1145</v>
      </c>
      <c r="F25" s="475">
        <v>4</v>
      </c>
      <c r="G25" s="476">
        <v>255</v>
      </c>
      <c r="H25" s="471">
        <v>593</v>
      </c>
      <c r="I25" s="477">
        <v>2</v>
      </c>
      <c r="J25" s="471">
        <v>20</v>
      </c>
      <c r="K25" s="478">
        <v>48</v>
      </c>
      <c r="L25" s="479">
        <v>23</v>
      </c>
      <c r="M25" s="476">
        <v>75.000000000000014</v>
      </c>
      <c r="N25" s="480">
        <v>160.00000000000003</v>
      </c>
      <c r="O25" s="477">
        <v>7</v>
      </c>
      <c r="P25" s="471">
        <v>29.000000000000004</v>
      </c>
      <c r="Q25" s="478">
        <v>69</v>
      </c>
      <c r="R25" s="477">
        <v>34</v>
      </c>
      <c r="S25" s="471">
        <v>58.000000000000007</v>
      </c>
      <c r="T25" s="476">
        <v>135</v>
      </c>
      <c r="U25" s="480">
        <v>275.00000000000006</v>
      </c>
      <c r="V25" s="479">
        <v>0</v>
      </c>
      <c r="W25" s="476">
        <v>0</v>
      </c>
      <c r="X25" s="480">
        <v>0</v>
      </c>
      <c r="Y25" s="477">
        <v>0</v>
      </c>
      <c r="Z25" s="471">
        <v>0</v>
      </c>
      <c r="AA25" s="478">
        <v>0</v>
      </c>
      <c r="AB25" s="479">
        <v>0</v>
      </c>
      <c r="AC25" s="476">
        <v>0</v>
      </c>
      <c r="AD25" s="480">
        <v>0</v>
      </c>
    </row>
    <row r="26" spans="1:30" x14ac:dyDescent="0.2">
      <c r="A26" s="580"/>
      <c r="B26" s="191" t="s">
        <v>32</v>
      </c>
      <c r="C26" s="472">
        <f t="shared" si="5"/>
        <v>116</v>
      </c>
      <c r="D26" s="473">
        <f t="shared" si="6"/>
        <v>973</v>
      </c>
      <c r="E26" s="474">
        <f t="shared" si="7"/>
        <v>2005</v>
      </c>
      <c r="F26" s="475">
        <v>13</v>
      </c>
      <c r="G26" s="476">
        <v>503</v>
      </c>
      <c r="H26" s="471">
        <v>1112</v>
      </c>
      <c r="I26" s="477">
        <v>4</v>
      </c>
      <c r="J26" s="471">
        <v>23</v>
      </c>
      <c r="K26" s="478">
        <v>49</v>
      </c>
      <c r="L26" s="479">
        <v>44</v>
      </c>
      <c r="M26" s="476">
        <v>119.99999999999999</v>
      </c>
      <c r="N26" s="480">
        <v>277</v>
      </c>
      <c r="O26" s="477">
        <v>0</v>
      </c>
      <c r="P26" s="471">
        <v>0</v>
      </c>
      <c r="Q26" s="478">
        <v>0</v>
      </c>
      <c r="R26" s="477">
        <v>51</v>
      </c>
      <c r="S26" s="471">
        <v>78</v>
      </c>
      <c r="T26" s="476">
        <v>176</v>
      </c>
      <c r="U26" s="480">
        <v>341</v>
      </c>
      <c r="V26" s="479">
        <v>1</v>
      </c>
      <c r="W26" s="476">
        <v>9</v>
      </c>
      <c r="X26" s="480">
        <v>51</v>
      </c>
      <c r="Y26" s="477">
        <v>2</v>
      </c>
      <c r="Z26" s="471">
        <v>11</v>
      </c>
      <c r="AA26" s="478">
        <v>35</v>
      </c>
      <c r="AB26" s="479">
        <v>1</v>
      </c>
      <c r="AC26" s="476">
        <v>131</v>
      </c>
      <c r="AD26" s="480">
        <v>140</v>
      </c>
    </row>
    <row r="27" spans="1:30" x14ac:dyDescent="0.2">
      <c r="A27" s="580"/>
      <c r="B27" s="191" t="s">
        <v>24</v>
      </c>
      <c r="C27" s="472">
        <f t="shared" si="5"/>
        <v>81</v>
      </c>
      <c r="D27" s="473">
        <f t="shared" si="6"/>
        <v>510</v>
      </c>
      <c r="E27" s="474">
        <f t="shared" si="7"/>
        <v>1193</v>
      </c>
      <c r="F27" s="475">
        <v>9</v>
      </c>
      <c r="G27" s="476">
        <v>238</v>
      </c>
      <c r="H27" s="471">
        <v>588</v>
      </c>
      <c r="I27" s="477">
        <v>10</v>
      </c>
      <c r="J27" s="471">
        <v>70</v>
      </c>
      <c r="K27" s="478">
        <v>154</v>
      </c>
      <c r="L27" s="479">
        <v>19</v>
      </c>
      <c r="M27" s="476">
        <v>52.999999999999993</v>
      </c>
      <c r="N27" s="480">
        <v>125.99999999999999</v>
      </c>
      <c r="O27" s="477">
        <v>0</v>
      </c>
      <c r="P27" s="471">
        <v>0</v>
      </c>
      <c r="Q27" s="478">
        <v>0</v>
      </c>
      <c r="R27" s="477">
        <v>43</v>
      </c>
      <c r="S27" s="471">
        <v>59.000000000000021</v>
      </c>
      <c r="T27" s="476">
        <v>148.99999999999997</v>
      </c>
      <c r="U27" s="480">
        <v>325.00000000000006</v>
      </c>
      <c r="V27" s="479">
        <v>0</v>
      </c>
      <c r="W27" s="476">
        <v>0</v>
      </c>
      <c r="X27" s="480">
        <v>0</v>
      </c>
      <c r="Y27" s="477">
        <v>0</v>
      </c>
      <c r="Z27" s="471">
        <v>0</v>
      </c>
      <c r="AA27" s="478">
        <v>0</v>
      </c>
      <c r="AB27" s="479">
        <v>0</v>
      </c>
      <c r="AC27" s="476">
        <v>0</v>
      </c>
      <c r="AD27" s="480">
        <v>0</v>
      </c>
    </row>
    <row r="28" spans="1:30" x14ac:dyDescent="0.2">
      <c r="A28" s="580"/>
      <c r="B28" s="191" t="s">
        <v>31</v>
      </c>
      <c r="C28" s="472">
        <f t="shared" si="5"/>
        <v>264</v>
      </c>
      <c r="D28" s="473">
        <f t="shared" si="6"/>
        <v>1675.0000000000005</v>
      </c>
      <c r="E28" s="474">
        <f t="shared" si="7"/>
        <v>3983</v>
      </c>
      <c r="F28" s="475">
        <v>11</v>
      </c>
      <c r="G28" s="476">
        <v>515.00000000000011</v>
      </c>
      <c r="H28" s="471">
        <v>1230</v>
      </c>
      <c r="I28" s="477">
        <v>17</v>
      </c>
      <c r="J28" s="471">
        <v>136</v>
      </c>
      <c r="K28" s="478">
        <v>317</v>
      </c>
      <c r="L28" s="479">
        <v>69</v>
      </c>
      <c r="M28" s="476">
        <v>211</v>
      </c>
      <c r="N28" s="480">
        <v>461.99999999999994</v>
      </c>
      <c r="O28" s="477">
        <v>10</v>
      </c>
      <c r="P28" s="471">
        <v>76</v>
      </c>
      <c r="Q28" s="478">
        <v>190</v>
      </c>
      <c r="R28" s="477">
        <v>145</v>
      </c>
      <c r="S28" s="471">
        <v>229.00000000000009</v>
      </c>
      <c r="T28" s="476">
        <v>553.00000000000023</v>
      </c>
      <c r="U28" s="480">
        <v>1105</v>
      </c>
      <c r="V28" s="479">
        <v>10</v>
      </c>
      <c r="W28" s="476">
        <v>177.00000000000003</v>
      </c>
      <c r="X28" s="480">
        <v>645</v>
      </c>
      <c r="Y28" s="477">
        <v>2</v>
      </c>
      <c r="Z28" s="471">
        <v>7</v>
      </c>
      <c r="AA28" s="478">
        <v>34</v>
      </c>
      <c r="AB28" s="479">
        <v>0</v>
      </c>
      <c r="AC28" s="476">
        <v>0</v>
      </c>
      <c r="AD28" s="480">
        <v>0</v>
      </c>
    </row>
    <row r="29" spans="1:30" ht="16.5" thickBot="1" x14ac:dyDescent="0.3">
      <c r="A29" s="581"/>
      <c r="B29" s="194" t="s">
        <v>22</v>
      </c>
      <c r="C29" s="498">
        <f t="shared" si="5"/>
        <v>2291</v>
      </c>
      <c r="D29" s="499">
        <f t="shared" si="6"/>
        <v>22023</v>
      </c>
      <c r="E29" s="500">
        <f t="shared" si="7"/>
        <v>43467</v>
      </c>
      <c r="F29" s="501">
        <v>134</v>
      </c>
      <c r="G29" s="502">
        <v>7809</v>
      </c>
      <c r="H29" s="502">
        <v>17470</v>
      </c>
      <c r="I29" s="503">
        <v>92</v>
      </c>
      <c r="J29" s="502">
        <v>721</v>
      </c>
      <c r="K29" s="504">
        <v>1670</v>
      </c>
      <c r="L29" s="503">
        <v>560</v>
      </c>
      <c r="M29" s="502">
        <v>1893</v>
      </c>
      <c r="N29" s="504">
        <v>4279</v>
      </c>
      <c r="O29" s="503">
        <v>36</v>
      </c>
      <c r="P29" s="502">
        <v>364</v>
      </c>
      <c r="Q29" s="504">
        <v>866</v>
      </c>
      <c r="R29" s="503">
        <v>1405</v>
      </c>
      <c r="S29" s="502">
        <v>2283</v>
      </c>
      <c r="T29" s="502">
        <v>6177</v>
      </c>
      <c r="U29" s="504">
        <v>12055</v>
      </c>
      <c r="V29" s="503">
        <v>46</v>
      </c>
      <c r="W29" s="502">
        <v>585</v>
      </c>
      <c r="X29" s="504">
        <v>2396</v>
      </c>
      <c r="Y29" s="503">
        <v>7</v>
      </c>
      <c r="Z29" s="502">
        <v>25</v>
      </c>
      <c r="AA29" s="504">
        <v>105</v>
      </c>
      <c r="AB29" s="503">
        <v>11</v>
      </c>
      <c r="AC29" s="502">
        <v>4449</v>
      </c>
      <c r="AD29" s="504">
        <v>4626</v>
      </c>
    </row>
    <row r="30" spans="1:30" x14ac:dyDescent="0.2">
      <c r="A30" s="579">
        <v>2015</v>
      </c>
      <c r="B30" s="191" t="s">
        <v>36</v>
      </c>
      <c r="C30" s="472">
        <v>55</v>
      </c>
      <c r="D30" s="473">
        <v>2419</v>
      </c>
      <c r="E30" s="474">
        <v>3384</v>
      </c>
      <c r="F30" s="475">
        <v>10</v>
      </c>
      <c r="G30" s="476">
        <v>631</v>
      </c>
      <c r="H30" s="471">
        <v>1295</v>
      </c>
      <c r="I30" s="477">
        <v>6</v>
      </c>
      <c r="J30" s="471">
        <v>40</v>
      </c>
      <c r="K30" s="478">
        <v>96</v>
      </c>
      <c r="L30" s="479">
        <v>22</v>
      </c>
      <c r="M30" s="476">
        <v>60.999999999999993</v>
      </c>
      <c r="N30" s="480">
        <v>133</v>
      </c>
      <c r="O30" s="477">
        <v>1</v>
      </c>
      <c r="P30" s="471">
        <v>3</v>
      </c>
      <c r="Q30" s="478">
        <v>10</v>
      </c>
      <c r="R30" s="477">
        <v>14</v>
      </c>
      <c r="S30" s="471">
        <v>64.000000000000014</v>
      </c>
      <c r="T30" s="476">
        <v>145</v>
      </c>
      <c r="U30" s="480">
        <v>263.00000000000006</v>
      </c>
      <c r="V30" s="479">
        <v>0</v>
      </c>
      <c r="W30" s="476">
        <v>0</v>
      </c>
      <c r="X30" s="480">
        <v>0</v>
      </c>
      <c r="Y30" s="479">
        <v>0</v>
      </c>
      <c r="Z30" s="476">
        <v>0</v>
      </c>
      <c r="AA30" s="480">
        <v>0</v>
      </c>
      <c r="AB30" s="479">
        <v>2</v>
      </c>
      <c r="AC30" s="476">
        <v>1539</v>
      </c>
      <c r="AD30" s="480">
        <v>1587</v>
      </c>
    </row>
    <row r="31" spans="1:30" x14ac:dyDescent="0.2">
      <c r="A31" s="580"/>
      <c r="B31" s="191" t="s">
        <v>177</v>
      </c>
      <c r="C31" s="472">
        <v>161</v>
      </c>
      <c r="D31" s="473">
        <v>867</v>
      </c>
      <c r="E31" s="474">
        <v>1878.0000000000005</v>
      </c>
      <c r="F31" s="475">
        <v>7</v>
      </c>
      <c r="G31" s="476">
        <v>299</v>
      </c>
      <c r="H31" s="471">
        <v>606</v>
      </c>
      <c r="I31" s="477">
        <v>9</v>
      </c>
      <c r="J31" s="471">
        <v>76</v>
      </c>
      <c r="K31" s="478">
        <v>168</v>
      </c>
      <c r="L31" s="479">
        <v>36</v>
      </c>
      <c r="M31" s="476">
        <v>109.99999999999997</v>
      </c>
      <c r="N31" s="480">
        <v>239.00000000000009</v>
      </c>
      <c r="O31" s="477">
        <v>2</v>
      </c>
      <c r="P31" s="471">
        <v>3</v>
      </c>
      <c r="Q31" s="478">
        <v>6</v>
      </c>
      <c r="R31" s="477">
        <v>103</v>
      </c>
      <c r="S31" s="471">
        <v>132</v>
      </c>
      <c r="T31" s="476">
        <v>308.00000000000006</v>
      </c>
      <c r="U31" s="480">
        <v>618.00000000000023</v>
      </c>
      <c r="V31" s="479">
        <v>3</v>
      </c>
      <c r="W31" s="476">
        <v>53</v>
      </c>
      <c r="X31" s="480">
        <v>199</v>
      </c>
      <c r="Y31" s="477">
        <v>0</v>
      </c>
      <c r="Z31" s="476">
        <v>0</v>
      </c>
      <c r="AA31" s="478">
        <v>0</v>
      </c>
      <c r="AB31" s="479">
        <v>1</v>
      </c>
      <c r="AC31" s="476">
        <v>18</v>
      </c>
      <c r="AD31" s="480">
        <v>42</v>
      </c>
    </row>
    <row r="32" spans="1:30" x14ac:dyDescent="0.2">
      <c r="A32" s="580"/>
      <c r="B32" s="191" t="s">
        <v>174</v>
      </c>
      <c r="C32" s="472">
        <v>72</v>
      </c>
      <c r="D32" s="473">
        <v>474</v>
      </c>
      <c r="E32" s="474">
        <v>1173</v>
      </c>
      <c r="F32" s="475">
        <v>7</v>
      </c>
      <c r="G32" s="476">
        <v>208</v>
      </c>
      <c r="H32" s="471">
        <v>530.99999999999989</v>
      </c>
      <c r="I32" s="477">
        <v>4</v>
      </c>
      <c r="J32" s="471">
        <v>19</v>
      </c>
      <c r="K32" s="478">
        <v>41</v>
      </c>
      <c r="L32" s="479">
        <v>28</v>
      </c>
      <c r="M32" s="476">
        <v>102.00000000000001</v>
      </c>
      <c r="N32" s="480">
        <v>239.00000000000003</v>
      </c>
      <c r="O32" s="477">
        <v>4</v>
      </c>
      <c r="P32" s="471">
        <v>12</v>
      </c>
      <c r="Q32" s="478">
        <v>28</v>
      </c>
      <c r="R32" s="477">
        <v>27</v>
      </c>
      <c r="S32" s="471">
        <v>44</v>
      </c>
      <c r="T32" s="476">
        <v>102</v>
      </c>
      <c r="U32" s="480">
        <v>213</v>
      </c>
      <c r="V32" s="479">
        <v>2</v>
      </c>
      <c r="W32" s="476">
        <v>31</v>
      </c>
      <c r="X32" s="480">
        <v>121</v>
      </c>
      <c r="Y32" s="477">
        <v>0</v>
      </c>
      <c r="Z32" s="476">
        <v>0</v>
      </c>
      <c r="AA32" s="478">
        <v>0</v>
      </c>
      <c r="AB32" s="477">
        <v>0</v>
      </c>
      <c r="AC32" s="476">
        <v>0</v>
      </c>
      <c r="AD32" s="478">
        <v>0</v>
      </c>
    </row>
    <row r="33" spans="1:30" x14ac:dyDescent="0.2">
      <c r="A33" s="580"/>
      <c r="B33" s="191" t="s">
        <v>28</v>
      </c>
      <c r="C33" s="472">
        <v>169</v>
      </c>
      <c r="D33" s="473">
        <v>6097</v>
      </c>
      <c r="E33" s="474">
        <v>10976</v>
      </c>
      <c r="F33" s="475">
        <v>32</v>
      </c>
      <c r="G33" s="476">
        <v>3386</v>
      </c>
      <c r="H33" s="471">
        <v>7130</v>
      </c>
      <c r="I33" s="477">
        <v>6</v>
      </c>
      <c r="J33" s="471">
        <v>45</v>
      </c>
      <c r="K33" s="478">
        <v>84</v>
      </c>
      <c r="L33" s="479">
        <v>22</v>
      </c>
      <c r="M33" s="476">
        <v>121.99999999999997</v>
      </c>
      <c r="N33" s="480">
        <v>250.99999999999994</v>
      </c>
      <c r="O33" s="477">
        <v>8</v>
      </c>
      <c r="P33" s="471">
        <v>116</v>
      </c>
      <c r="Q33" s="478">
        <v>240.00000000000003</v>
      </c>
      <c r="R33" s="477">
        <v>90</v>
      </c>
      <c r="S33" s="471">
        <v>222.99999999999997</v>
      </c>
      <c r="T33" s="476">
        <v>480.00000000000006</v>
      </c>
      <c r="U33" s="480">
        <v>918.99999999999966</v>
      </c>
      <c r="V33" s="479">
        <v>7</v>
      </c>
      <c r="W33" s="476">
        <v>113</v>
      </c>
      <c r="X33" s="480">
        <v>471.99999999999989</v>
      </c>
      <c r="Y33" s="477">
        <v>0</v>
      </c>
      <c r="Z33" s="476">
        <v>0</v>
      </c>
      <c r="AA33" s="478">
        <v>0</v>
      </c>
      <c r="AB33" s="479">
        <v>4</v>
      </c>
      <c r="AC33" s="476">
        <v>1835</v>
      </c>
      <c r="AD33" s="480">
        <v>1880</v>
      </c>
    </row>
    <row r="34" spans="1:30" x14ac:dyDescent="0.2">
      <c r="A34" s="580"/>
      <c r="B34" s="191" t="s">
        <v>35</v>
      </c>
      <c r="C34" s="472">
        <v>908</v>
      </c>
      <c r="D34" s="473">
        <v>4944.0000000000036</v>
      </c>
      <c r="E34" s="474">
        <v>10285</v>
      </c>
      <c r="F34" s="475">
        <v>20</v>
      </c>
      <c r="G34" s="476">
        <v>723.00000000000011</v>
      </c>
      <c r="H34" s="471">
        <v>1942</v>
      </c>
      <c r="I34" s="477">
        <v>17</v>
      </c>
      <c r="J34" s="471">
        <v>178</v>
      </c>
      <c r="K34" s="478">
        <v>439</v>
      </c>
      <c r="L34" s="479">
        <v>162</v>
      </c>
      <c r="M34" s="476">
        <v>608.00000000000023</v>
      </c>
      <c r="N34" s="480">
        <v>1412</v>
      </c>
      <c r="O34" s="477">
        <v>3</v>
      </c>
      <c r="P34" s="471">
        <v>9</v>
      </c>
      <c r="Q34" s="478">
        <v>25</v>
      </c>
      <c r="R34" s="477">
        <v>689</v>
      </c>
      <c r="S34" s="471">
        <v>964.99999999999989</v>
      </c>
      <c r="T34" s="476">
        <v>2952.0000000000032</v>
      </c>
      <c r="U34" s="480">
        <v>5563</v>
      </c>
      <c r="V34" s="479">
        <v>13</v>
      </c>
      <c r="W34" s="476">
        <v>114.00000000000001</v>
      </c>
      <c r="X34" s="480">
        <v>494</v>
      </c>
      <c r="Y34" s="477">
        <v>3</v>
      </c>
      <c r="Z34" s="471">
        <v>7</v>
      </c>
      <c r="AA34" s="478">
        <v>46</v>
      </c>
      <c r="AB34" s="479">
        <v>1</v>
      </c>
      <c r="AC34" s="476">
        <v>353</v>
      </c>
      <c r="AD34" s="480">
        <v>364</v>
      </c>
    </row>
    <row r="35" spans="1:30" x14ac:dyDescent="0.2">
      <c r="A35" s="580"/>
      <c r="B35" s="191" t="s">
        <v>175</v>
      </c>
      <c r="C35" s="472">
        <v>127</v>
      </c>
      <c r="D35" s="473">
        <v>1710</v>
      </c>
      <c r="E35" s="474">
        <v>3349</v>
      </c>
      <c r="F35" s="475">
        <v>11</v>
      </c>
      <c r="G35" s="476">
        <v>659</v>
      </c>
      <c r="H35" s="471">
        <v>1597</v>
      </c>
      <c r="I35" s="477">
        <v>3</v>
      </c>
      <c r="J35" s="471">
        <v>27</v>
      </c>
      <c r="K35" s="478">
        <v>64</v>
      </c>
      <c r="L35" s="479">
        <v>55</v>
      </c>
      <c r="M35" s="476">
        <v>178.00000000000003</v>
      </c>
      <c r="N35" s="480">
        <v>409.99999999999994</v>
      </c>
      <c r="O35" s="477">
        <v>2</v>
      </c>
      <c r="P35" s="471">
        <v>11</v>
      </c>
      <c r="Q35" s="478">
        <v>28</v>
      </c>
      <c r="R35" s="477">
        <v>50</v>
      </c>
      <c r="S35" s="471">
        <v>100.99999999999997</v>
      </c>
      <c r="T35" s="476">
        <v>246.00000000000009</v>
      </c>
      <c r="U35" s="480">
        <v>509.99999999999994</v>
      </c>
      <c r="V35" s="479">
        <v>5</v>
      </c>
      <c r="W35" s="476">
        <v>33</v>
      </c>
      <c r="X35" s="480">
        <v>170</v>
      </c>
      <c r="Y35" s="477">
        <v>0</v>
      </c>
      <c r="Z35" s="476">
        <v>0</v>
      </c>
      <c r="AA35" s="478">
        <v>0</v>
      </c>
      <c r="AB35" s="479">
        <v>1</v>
      </c>
      <c r="AC35" s="476">
        <v>556</v>
      </c>
      <c r="AD35" s="480">
        <v>570</v>
      </c>
    </row>
    <row r="36" spans="1:30" x14ac:dyDescent="0.2">
      <c r="A36" s="580"/>
      <c r="B36" s="191" t="s">
        <v>34</v>
      </c>
      <c r="C36" s="472">
        <v>261</v>
      </c>
      <c r="D36" s="473">
        <v>1774.9999999999998</v>
      </c>
      <c r="E36" s="474">
        <v>4078.9999999999991</v>
      </c>
      <c r="F36" s="475">
        <v>11</v>
      </c>
      <c r="G36" s="476">
        <v>415</v>
      </c>
      <c r="H36" s="471">
        <v>973</v>
      </c>
      <c r="I36" s="477">
        <v>10</v>
      </c>
      <c r="J36" s="471">
        <v>76</v>
      </c>
      <c r="K36" s="478">
        <v>172.99999999999997</v>
      </c>
      <c r="L36" s="479">
        <v>58</v>
      </c>
      <c r="M36" s="476">
        <v>189</v>
      </c>
      <c r="N36" s="480">
        <v>439</v>
      </c>
      <c r="O36" s="477">
        <v>6</v>
      </c>
      <c r="P36" s="471">
        <v>130</v>
      </c>
      <c r="Q36" s="478">
        <v>338.99999999999994</v>
      </c>
      <c r="R36" s="477">
        <v>171</v>
      </c>
      <c r="S36" s="471">
        <v>334.99999999999994</v>
      </c>
      <c r="T36" s="476">
        <v>911.99999999999977</v>
      </c>
      <c r="U36" s="480">
        <v>1935.9999999999989</v>
      </c>
      <c r="V36" s="479">
        <v>4</v>
      </c>
      <c r="W36" s="476">
        <v>52</v>
      </c>
      <c r="X36" s="480">
        <v>217</v>
      </c>
      <c r="Y36" s="477">
        <v>1</v>
      </c>
      <c r="Z36" s="471">
        <v>1</v>
      </c>
      <c r="AA36" s="478">
        <v>2</v>
      </c>
      <c r="AB36" s="477">
        <v>0</v>
      </c>
      <c r="AC36" s="476">
        <v>0</v>
      </c>
      <c r="AD36" s="478">
        <v>0</v>
      </c>
    </row>
    <row r="37" spans="1:30" x14ac:dyDescent="0.2">
      <c r="A37" s="580"/>
      <c r="B37" s="191" t="s">
        <v>33</v>
      </c>
      <c r="C37" s="472">
        <v>60</v>
      </c>
      <c r="D37" s="473">
        <v>479</v>
      </c>
      <c r="E37" s="474">
        <v>1072</v>
      </c>
      <c r="F37" s="475">
        <v>4</v>
      </c>
      <c r="G37" s="476">
        <v>255</v>
      </c>
      <c r="H37" s="471">
        <v>593</v>
      </c>
      <c r="I37" s="477">
        <v>2</v>
      </c>
      <c r="J37" s="471">
        <v>20</v>
      </c>
      <c r="K37" s="478">
        <v>48</v>
      </c>
      <c r="L37" s="479">
        <v>18</v>
      </c>
      <c r="M37" s="476">
        <v>61.000000000000007</v>
      </c>
      <c r="N37" s="480">
        <v>131</v>
      </c>
      <c r="O37" s="477">
        <v>6</v>
      </c>
      <c r="P37" s="471">
        <v>27</v>
      </c>
      <c r="Q37" s="478">
        <v>63</v>
      </c>
      <c r="R37" s="477">
        <v>30</v>
      </c>
      <c r="S37" s="471">
        <v>49.999999999999993</v>
      </c>
      <c r="T37" s="476">
        <v>116</v>
      </c>
      <c r="U37" s="480">
        <v>237.00000000000003</v>
      </c>
      <c r="V37" s="477">
        <v>0</v>
      </c>
      <c r="W37" s="476">
        <v>0</v>
      </c>
      <c r="X37" s="478">
        <v>0</v>
      </c>
      <c r="Y37" s="477">
        <v>0</v>
      </c>
      <c r="Z37" s="476">
        <v>0</v>
      </c>
      <c r="AA37" s="478">
        <v>0</v>
      </c>
      <c r="AB37" s="477">
        <v>0</v>
      </c>
      <c r="AC37" s="476">
        <v>0</v>
      </c>
      <c r="AD37" s="478">
        <v>0</v>
      </c>
    </row>
    <row r="38" spans="1:30" x14ac:dyDescent="0.2">
      <c r="A38" s="580"/>
      <c r="B38" s="191" t="s">
        <v>32</v>
      </c>
      <c r="C38" s="472">
        <v>115</v>
      </c>
      <c r="D38" s="473">
        <v>942</v>
      </c>
      <c r="E38" s="474">
        <v>1947</v>
      </c>
      <c r="F38" s="475">
        <v>12</v>
      </c>
      <c r="G38" s="476">
        <v>479</v>
      </c>
      <c r="H38" s="471">
        <v>1063</v>
      </c>
      <c r="I38" s="477">
        <v>4</v>
      </c>
      <c r="J38" s="471">
        <v>19</v>
      </c>
      <c r="K38" s="478">
        <v>40</v>
      </c>
      <c r="L38" s="479">
        <v>48</v>
      </c>
      <c r="M38" s="476">
        <v>140</v>
      </c>
      <c r="N38" s="480">
        <v>319</v>
      </c>
      <c r="O38" s="477">
        <v>0</v>
      </c>
      <c r="P38" s="471">
        <v>0</v>
      </c>
      <c r="Q38" s="478">
        <v>0</v>
      </c>
      <c r="R38" s="477">
        <v>48</v>
      </c>
      <c r="S38" s="471">
        <v>73.000000000000014</v>
      </c>
      <c r="T38" s="476">
        <v>160</v>
      </c>
      <c r="U38" s="480">
        <v>315</v>
      </c>
      <c r="V38" s="479">
        <v>1</v>
      </c>
      <c r="W38" s="476">
        <v>9</v>
      </c>
      <c r="X38" s="480">
        <v>51</v>
      </c>
      <c r="Y38" s="477">
        <v>1</v>
      </c>
      <c r="Z38" s="471">
        <v>4</v>
      </c>
      <c r="AA38" s="478">
        <v>19</v>
      </c>
      <c r="AB38" s="479">
        <v>1</v>
      </c>
      <c r="AC38" s="476">
        <v>131</v>
      </c>
      <c r="AD38" s="480">
        <v>140</v>
      </c>
    </row>
    <row r="39" spans="1:30" x14ac:dyDescent="0.2">
      <c r="A39" s="580"/>
      <c r="B39" s="191" t="s">
        <v>24</v>
      </c>
      <c r="C39" s="472">
        <v>78</v>
      </c>
      <c r="D39" s="473">
        <v>509</v>
      </c>
      <c r="E39" s="474">
        <v>1189</v>
      </c>
      <c r="F39" s="475">
        <v>9</v>
      </c>
      <c r="G39" s="476">
        <v>238</v>
      </c>
      <c r="H39" s="471">
        <v>588</v>
      </c>
      <c r="I39" s="477">
        <v>10</v>
      </c>
      <c r="J39" s="471">
        <v>70</v>
      </c>
      <c r="K39" s="478">
        <v>153</v>
      </c>
      <c r="L39" s="479">
        <v>19</v>
      </c>
      <c r="M39" s="476">
        <v>55</v>
      </c>
      <c r="N39" s="480">
        <v>132.99999999999997</v>
      </c>
      <c r="O39" s="477">
        <v>1</v>
      </c>
      <c r="P39" s="471">
        <v>7</v>
      </c>
      <c r="Q39" s="478">
        <v>15</v>
      </c>
      <c r="R39" s="477">
        <v>39</v>
      </c>
      <c r="S39" s="471">
        <v>55.000000000000021</v>
      </c>
      <c r="T39" s="476">
        <v>139</v>
      </c>
      <c r="U39" s="480">
        <v>299.99999999999994</v>
      </c>
      <c r="V39" s="477">
        <v>0</v>
      </c>
      <c r="W39" s="476">
        <v>0</v>
      </c>
      <c r="X39" s="478">
        <v>0</v>
      </c>
      <c r="Y39" s="477">
        <v>0</v>
      </c>
      <c r="Z39" s="476">
        <v>0</v>
      </c>
      <c r="AA39" s="478">
        <v>0</v>
      </c>
      <c r="AB39" s="477">
        <v>0</v>
      </c>
      <c r="AC39" s="476">
        <v>0</v>
      </c>
      <c r="AD39" s="478">
        <v>0</v>
      </c>
    </row>
    <row r="40" spans="1:30" x14ac:dyDescent="0.2">
      <c r="A40" s="580"/>
      <c r="B40" s="191" t="s">
        <v>31</v>
      </c>
      <c r="C40" s="472">
        <v>311</v>
      </c>
      <c r="D40" s="473">
        <v>1823</v>
      </c>
      <c r="E40" s="474">
        <v>4283</v>
      </c>
      <c r="F40" s="475">
        <v>12</v>
      </c>
      <c r="G40" s="476">
        <v>529</v>
      </c>
      <c r="H40" s="471">
        <v>1227</v>
      </c>
      <c r="I40" s="477">
        <v>16</v>
      </c>
      <c r="J40" s="471">
        <v>147</v>
      </c>
      <c r="K40" s="478">
        <v>349</v>
      </c>
      <c r="L40" s="479">
        <v>81</v>
      </c>
      <c r="M40" s="476">
        <v>246.00000000000006</v>
      </c>
      <c r="N40" s="480">
        <v>534.00000000000011</v>
      </c>
      <c r="O40" s="477">
        <v>17</v>
      </c>
      <c r="P40" s="471">
        <v>92.000000000000014</v>
      </c>
      <c r="Q40" s="478">
        <v>227.00000000000003</v>
      </c>
      <c r="R40" s="477">
        <v>173</v>
      </c>
      <c r="S40" s="471">
        <v>254.00000000000006</v>
      </c>
      <c r="T40" s="476">
        <v>625</v>
      </c>
      <c r="U40" s="480">
        <v>1267.0000000000002</v>
      </c>
      <c r="V40" s="479">
        <v>10</v>
      </c>
      <c r="W40" s="476">
        <v>177.00000000000003</v>
      </c>
      <c r="X40" s="480">
        <v>645</v>
      </c>
      <c r="Y40" s="477">
        <v>2</v>
      </c>
      <c r="Z40" s="471">
        <v>7</v>
      </c>
      <c r="AA40" s="478">
        <v>34</v>
      </c>
      <c r="AB40" s="477">
        <v>0</v>
      </c>
      <c r="AC40" s="476">
        <v>0</v>
      </c>
      <c r="AD40" s="478">
        <v>0</v>
      </c>
    </row>
    <row r="41" spans="1:30" ht="16.5" thickBot="1" x14ac:dyDescent="0.3">
      <c r="A41" s="581"/>
      <c r="B41" s="194" t="s">
        <v>22</v>
      </c>
      <c r="C41" s="498">
        <v>2317</v>
      </c>
      <c r="D41" s="499">
        <v>22039.000000000004</v>
      </c>
      <c r="E41" s="500">
        <v>43615</v>
      </c>
      <c r="F41" s="501">
        <v>135</v>
      </c>
      <c r="G41" s="502">
        <v>7822</v>
      </c>
      <c r="H41" s="502">
        <v>17545</v>
      </c>
      <c r="I41" s="503">
        <v>87</v>
      </c>
      <c r="J41" s="502">
        <v>717</v>
      </c>
      <c r="K41" s="504">
        <v>1655</v>
      </c>
      <c r="L41" s="503">
        <v>549</v>
      </c>
      <c r="M41" s="502">
        <v>1872.0000000000002</v>
      </c>
      <c r="N41" s="504">
        <v>4240</v>
      </c>
      <c r="O41" s="503">
        <v>50</v>
      </c>
      <c r="P41" s="502">
        <v>410</v>
      </c>
      <c r="Q41" s="504">
        <v>981</v>
      </c>
      <c r="R41" s="503">
        <v>1434</v>
      </c>
      <c r="S41" s="502">
        <v>2296</v>
      </c>
      <c r="T41" s="502">
        <v>6185.0000000000027</v>
      </c>
      <c r="U41" s="504">
        <v>12140.999999999998</v>
      </c>
      <c r="V41" s="503">
        <v>45</v>
      </c>
      <c r="W41" s="502">
        <v>582</v>
      </c>
      <c r="X41" s="504">
        <v>2369</v>
      </c>
      <c r="Y41" s="503">
        <v>7</v>
      </c>
      <c r="Z41" s="502">
        <v>19</v>
      </c>
      <c r="AA41" s="504">
        <v>101</v>
      </c>
      <c r="AB41" s="503">
        <v>10</v>
      </c>
      <c r="AC41" s="502">
        <v>4432</v>
      </c>
      <c r="AD41" s="504">
        <v>4583</v>
      </c>
    </row>
    <row r="42" spans="1:30" x14ac:dyDescent="0.2">
      <c r="A42" s="579">
        <v>2016</v>
      </c>
      <c r="B42" s="191" t="s">
        <v>36</v>
      </c>
      <c r="C42" s="472">
        <v>60</v>
      </c>
      <c r="D42" s="473">
        <v>2430</v>
      </c>
      <c r="E42" s="474">
        <v>3408</v>
      </c>
      <c r="F42" s="475">
        <v>10</v>
      </c>
      <c r="G42" s="476">
        <v>631</v>
      </c>
      <c r="H42" s="471">
        <v>1295</v>
      </c>
      <c r="I42" s="477">
        <v>6</v>
      </c>
      <c r="J42" s="471">
        <v>40</v>
      </c>
      <c r="K42" s="478">
        <v>95.999999999999986</v>
      </c>
      <c r="L42" s="479">
        <v>24</v>
      </c>
      <c r="M42" s="476">
        <v>66</v>
      </c>
      <c r="N42" s="480">
        <v>143.99999999999997</v>
      </c>
      <c r="O42" s="477">
        <v>2</v>
      </c>
      <c r="P42" s="471">
        <v>5</v>
      </c>
      <c r="Q42" s="478">
        <v>17</v>
      </c>
      <c r="R42" s="477">
        <v>16</v>
      </c>
      <c r="S42" s="471">
        <v>66</v>
      </c>
      <c r="T42" s="476">
        <v>148.99999999999997</v>
      </c>
      <c r="U42" s="480">
        <v>268.99999999999994</v>
      </c>
      <c r="V42" s="479">
        <v>0</v>
      </c>
      <c r="W42" s="476">
        <v>0</v>
      </c>
      <c r="X42" s="480">
        <v>0</v>
      </c>
      <c r="Y42" s="479">
        <v>0</v>
      </c>
      <c r="Z42" s="476">
        <v>0</v>
      </c>
      <c r="AA42" s="480">
        <v>0</v>
      </c>
      <c r="AB42" s="479">
        <v>2</v>
      </c>
      <c r="AC42" s="476">
        <v>1539</v>
      </c>
      <c r="AD42" s="480">
        <v>1587</v>
      </c>
    </row>
    <row r="43" spans="1:30" x14ac:dyDescent="0.2">
      <c r="A43" s="580"/>
      <c r="B43" s="191" t="s">
        <v>177</v>
      </c>
      <c r="C43" s="472">
        <v>177</v>
      </c>
      <c r="D43" s="473">
        <v>900.00000000000011</v>
      </c>
      <c r="E43" s="474">
        <v>1939</v>
      </c>
      <c r="F43" s="475">
        <v>7</v>
      </c>
      <c r="G43" s="476">
        <v>299</v>
      </c>
      <c r="H43" s="471">
        <v>606</v>
      </c>
      <c r="I43" s="477">
        <v>9</v>
      </c>
      <c r="J43" s="471">
        <v>76</v>
      </c>
      <c r="K43" s="478">
        <v>168</v>
      </c>
      <c r="L43" s="479">
        <v>43</v>
      </c>
      <c r="M43" s="476">
        <v>115.00000000000001</v>
      </c>
      <c r="N43" s="480">
        <v>247.00000000000003</v>
      </c>
      <c r="O43" s="477">
        <v>6</v>
      </c>
      <c r="P43" s="471">
        <v>18</v>
      </c>
      <c r="Q43" s="478">
        <v>41</v>
      </c>
      <c r="R43" s="477">
        <v>108</v>
      </c>
      <c r="S43" s="471">
        <v>140</v>
      </c>
      <c r="T43" s="476">
        <v>321.00000000000011</v>
      </c>
      <c r="U43" s="480">
        <v>636.00000000000011</v>
      </c>
      <c r="V43" s="479">
        <v>3</v>
      </c>
      <c r="W43" s="476">
        <v>53</v>
      </c>
      <c r="X43" s="480">
        <v>199</v>
      </c>
      <c r="Y43" s="477">
        <v>0</v>
      </c>
      <c r="Z43" s="471">
        <v>0</v>
      </c>
      <c r="AA43" s="478">
        <v>0</v>
      </c>
      <c r="AB43" s="479">
        <v>1</v>
      </c>
      <c r="AC43" s="476">
        <v>18</v>
      </c>
      <c r="AD43" s="480">
        <v>42</v>
      </c>
    </row>
    <row r="44" spans="1:30" x14ac:dyDescent="0.2">
      <c r="A44" s="580"/>
      <c r="B44" s="191" t="s">
        <v>174</v>
      </c>
      <c r="C44" s="472">
        <v>83</v>
      </c>
      <c r="D44" s="473">
        <v>507</v>
      </c>
      <c r="E44" s="474">
        <v>1249</v>
      </c>
      <c r="F44" s="475">
        <v>7</v>
      </c>
      <c r="G44" s="476">
        <v>206</v>
      </c>
      <c r="H44" s="471">
        <v>529</v>
      </c>
      <c r="I44" s="477">
        <v>5</v>
      </c>
      <c r="J44" s="471">
        <v>23</v>
      </c>
      <c r="K44" s="478">
        <v>51</v>
      </c>
      <c r="L44" s="479">
        <v>32</v>
      </c>
      <c r="M44" s="476">
        <v>111</v>
      </c>
      <c r="N44" s="480">
        <v>259</v>
      </c>
      <c r="O44" s="477">
        <v>7</v>
      </c>
      <c r="P44" s="471">
        <v>25.999999999999996</v>
      </c>
      <c r="Q44" s="478">
        <v>57.999999999999993</v>
      </c>
      <c r="R44" s="477">
        <v>30</v>
      </c>
      <c r="S44" s="471">
        <v>46.999999999999993</v>
      </c>
      <c r="T44" s="476">
        <v>110.00000000000001</v>
      </c>
      <c r="U44" s="480">
        <v>231.00000000000006</v>
      </c>
      <c r="V44" s="479">
        <v>2</v>
      </c>
      <c r="W44" s="476">
        <v>31</v>
      </c>
      <c r="X44" s="480">
        <v>121</v>
      </c>
      <c r="Y44" s="477">
        <v>0</v>
      </c>
      <c r="Z44" s="471">
        <v>0</v>
      </c>
      <c r="AA44" s="478">
        <v>0</v>
      </c>
      <c r="AB44" s="477">
        <v>0</v>
      </c>
      <c r="AC44" s="471">
        <v>0</v>
      </c>
      <c r="AD44" s="478">
        <v>0</v>
      </c>
    </row>
    <row r="45" spans="1:30" x14ac:dyDescent="0.2">
      <c r="A45" s="580"/>
      <c r="B45" s="191" t="s">
        <v>28</v>
      </c>
      <c r="C45" s="472">
        <v>245</v>
      </c>
      <c r="D45" s="473">
        <v>6430</v>
      </c>
      <c r="E45" s="474">
        <v>11596</v>
      </c>
      <c r="F45" s="475">
        <v>33</v>
      </c>
      <c r="G45" s="476">
        <v>3437</v>
      </c>
      <c r="H45" s="471">
        <v>7215</v>
      </c>
      <c r="I45" s="477">
        <v>5</v>
      </c>
      <c r="J45" s="471">
        <v>38</v>
      </c>
      <c r="K45" s="478">
        <v>72</v>
      </c>
      <c r="L45" s="479">
        <v>36</v>
      </c>
      <c r="M45" s="476">
        <v>149</v>
      </c>
      <c r="N45" s="480">
        <v>306.99999999999994</v>
      </c>
      <c r="O45" s="477">
        <v>11</v>
      </c>
      <c r="P45" s="471">
        <v>122.00000000000001</v>
      </c>
      <c r="Q45" s="478">
        <v>251.99999999999997</v>
      </c>
      <c r="R45" s="477">
        <v>146</v>
      </c>
      <c r="S45" s="471">
        <v>296.99999999999977</v>
      </c>
      <c r="T45" s="476">
        <v>650.99999999999989</v>
      </c>
      <c r="U45" s="480">
        <v>1247</v>
      </c>
      <c r="V45" s="479">
        <v>9</v>
      </c>
      <c r="W45" s="476">
        <v>133</v>
      </c>
      <c r="X45" s="480">
        <v>558</v>
      </c>
      <c r="Y45" s="477">
        <v>0</v>
      </c>
      <c r="Z45" s="471">
        <v>0</v>
      </c>
      <c r="AA45" s="478">
        <v>0</v>
      </c>
      <c r="AB45" s="479">
        <v>5</v>
      </c>
      <c r="AC45" s="476">
        <v>1900</v>
      </c>
      <c r="AD45" s="480">
        <v>1945</v>
      </c>
    </row>
    <row r="46" spans="1:30" x14ac:dyDescent="0.2">
      <c r="A46" s="580"/>
      <c r="B46" s="191" t="s">
        <v>35</v>
      </c>
      <c r="C46" s="472">
        <v>1027</v>
      </c>
      <c r="D46" s="473">
        <v>5358.0000000000018</v>
      </c>
      <c r="E46" s="474">
        <v>11128.999999999996</v>
      </c>
      <c r="F46" s="475">
        <v>20</v>
      </c>
      <c r="G46" s="476">
        <v>723.00000000000011</v>
      </c>
      <c r="H46" s="471">
        <v>1942.0000000000002</v>
      </c>
      <c r="I46" s="477">
        <v>18</v>
      </c>
      <c r="J46" s="471">
        <v>190.00000000000003</v>
      </c>
      <c r="K46" s="478">
        <v>461.99999999999994</v>
      </c>
      <c r="L46" s="479">
        <v>164</v>
      </c>
      <c r="M46" s="476">
        <v>630.00000000000011</v>
      </c>
      <c r="N46" s="480">
        <v>1460.0000000000002</v>
      </c>
      <c r="O46" s="477">
        <v>3</v>
      </c>
      <c r="P46" s="471">
        <v>9</v>
      </c>
      <c r="Q46" s="478">
        <v>27</v>
      </c>
      <c r="R46" s="477">
        <v>805</v>
      </c>
      <c r="S46" s="471">
        <v>1083.9999999999995</v>
      </c>
      <c r="T46" s="476">
        <v>3332.0000000000014</v>
      </c>
      <c r="U46" s="480">
        <v>6333.9999999999964</v>
      </c>
      <c r="V46" s="479">
        <v>13</v>
      </c>
      <c r="W46" s="476">
        <v>114.00000000000001</v>
      </c>
      <c r="X46" s="480">
        <v>494</v>
      </c>
      <c r="Y46" s="477">
        <v>3</v>
      </c>
      <c r="Z46" s="471">
        <v>7</v>
      </c>
      <c r="AA46" s="478">
        <v>46</v>
      </c>
      <c r="AB46" s="479">
        <v>1</v>
      </c>
      <c r="AC46" s="476">
        <v>353</v>
      </c>
      <c r="AD46" s="480">
        <v>364</v>
      </c>
    </row>
    <row r="47" spans="1:30" x14ac:dyDescent="0.2">
      <c r="A47" s="580"/>
      <c r="B47" s="191" t="s">
        <v>175</v>
      </c>
      <c r="C47" s="472">
        <v>142</v>
      </c>
      <c r="D47" s="473">
        <v>1767</v>
      </c>
      <c r="E47" s="474">
        <v>3463.9999999999995</v>
      </c>
      <c r="F47" s="475">
        <v>12</v>
      </c>
      <c r="G47" s="476">
        <v>690.00000000000011</v>
      </c>
      <c r="H47" s="471">
        <v>1662.9999999999998</v>
      </c>
      <c r="I47" s="477">
        <v>2</v>
      </c>
      <c r="J47" s="471">
        <v>20</v>
      </c>
      <c r="K47" s="478">
        <v>52</v>
      </c>
      <c r="L47" s="479">
        <v>61</v>
      </c>
      <c r="M47" s="476">
        <v>191.99999999999994</v>
      </c>
      <c r="N47" s="480">
        <v>433.99999999999994</v>
      </c>
      <c r="O47" s="477">
        <v>5</v>
      </c>
      <c r="P47" s="471">
        <v>23</v>
      </c>
      <c r="Q47" s="478">
        <v>53</v>
      </c>
      <c r="R47" s="477">
        <v>56</v>
      </c>
      <c r="S47" s="471">
        <v>103.00000000000001</v>
      </c>
      <c r="T47" s="476">
        <v>254.00000000000009</v>
      </c>
      <c r="U47" s="480">
        <v>525</v>
      </c>
      <c r="V47" s="479">
        <v>5</v>
      </c>
      <c r="W47" s="476">
        <v>32</v>
      </c>
      <c r="X47" s="480">
        <v>167</v>
      </c>
      <c r="Y47" s="477">
        <v>0</v>
      </c>
      <c r="Z47" s="471">
        <v>0</v>
      </c>
      <c r="AA47" s="478">
        <v>0</v>
      </c>
      <c r="AB47" s="479">
        <v>1</v>
      </c>
      <c r="AC47" s="476">
        <v>556</v>
      </c>
      <c r="AD47" s="480">
        <v>570</v>
      </c>
    </row>
    <row r="48" spans="1:30" x14ac:dyDescent="0.2">
      <c r="A48" s="580"/>
      <c r="B48" s="191" t="s">
        <v>34</v>
      </c>
      <c r="C48" s="472">
        <v>258</v>
      </c>
      <c r="D48" s="473">
        <v>1793</v>
      </c>
      <c r="E48" s="474">
        <v>4136.9999999999982</v>
      </c>
      <c r="F48" s="475">
        <v>11</v>
      </c>
      <c r="G48" s="476">
        <v>415</v>
      </c>
      <c r="H48" s="471">
        <v>973</v>
      </c>
      <c r="I48" s="477">
        <v>9</v>
      </c>
      <c r="J48" s="471">
        <v>76</v>
      </c>
      <c r="K48" s="478">
        <v>170</v>
      </c>
      <c r="L48" s="479">
        <v>55</v>
      </c>
      <c r="M48" s="476">
        <v>179.00000000000003</v>
      </c>
      <c r="N48" s="480">
        <v>414</v>
      </c>
      <c r="O48" s="477">
        <v>10</v>
      </c>
      <c r="P48" s="471">
        <v>164</v>
      </c>
      <c r="Q48" s="478">
        <v>419</v>
      </c>
      <c r="R48" s="477">
        <v>168</v>
      </c>
      <c r="S48" s="471">
        <v>335.99999999999994</v>
      </c>
      <c r="T48" s="476">
        <v>905.99999999999989</v>
      </c>
      <c r="U48" s="480">
        <v>1941.9999999999984</v>
      </c>
      <c r="V48" s="479">
        <v>4</v>
      </c>
      <c r="W48" s="476">
        <v>52</v>
      </c>
      <c r="X48" s="480">
        <v>217</v>
      </c>
      <c r="Y48" s="477">
        <v>1</v>
      </c>
      <c r="Z48" s="471">
        <v>1</v>
      </c>
      <c r="AA48" s="478">
        <v>2</v>
      </c>
      <c r="AB48" s="477">
        <v>0</v>
      </c>
      <c r="AC48" s="471">
        <v>0</v>
      </c>
      <c r="AD48" s="478">
        <v>0</v>
      </c>
    </row>
    <row r="49" spans="1:30" x14ac:dyDescent="0.2">
      <c r="A49" s="580"/>
      <c r="B49" s="191" t="s">
        <v>33</v>
      </c>
      <c r="C49" s="472">
        <v>65</v>
      </c>
      <c r="D49" s="473">
        <v>475</v>
      </c>
      <c r="E49" s="474">
        <v>1059</v>
      </c>
      <c r="F49" s="475">
        <v>4</v>
      </c>
      <c r="G49" s="476">
        <v>255</v>
      </c>
      <c r="H49" s="471">
        <v>593</v>
      </c>
      <c r="I49" s="477">
        <v>2</v>
      </c>
      <c r="J49" s="471">
        <v>20</v>
      </c>
      <c r="K49" s="478">
        <v>48</v>
      </c>
      <c r="L49" s="479">
        <v>21</v>
      </c>
      <c r="M49" s="476">
        <v>56.000000000000007</v>
      </c>
      <c r="N49" s="480">
        <v>120.00000000000003</v>
      </c>
      <c r="O49" s="477">
        <v>6</v>
      </c>
      <c r="P49" s="471">
        <v>30</v>
      </c>
      <c r="Q49" s="478">
        <v>67</v>
      </c>
      <c r="R49" s="477">
        <v>32</v>
      </c>
      <c r="S49" s="471">
        <v>50</v>
      </c>
      <c r="T49" s="476">
        <v>113.99999999999999</v>
      </c>
      <c r="U49" s="480">
        <v>230.99999999999997</v>
      </c>
      <c r="V49" s="477">
        <v>0</v>
      </c>
      <c r="W49" s="471">
        <v>0</v>
      </c>
      <c r="X49" s="478">
        <v>0</v>
      </c>
      <c r="Y49" s="477">
        <v>0</v>
      </c>
      <c r="Z49" s="471">
        <v>0</v>
      </c>
      <c r="AA49" s="478">
        <v>0</v>
      </c>
      <c r="AB49" s="477">
        <v>0</v>
      </c>
      <c r="AC49" s="471">
        <v>0</v>
      </c>
      <c r="AD49" s="478">
        <v>0</v>
      </c>
    </row>
    <row r="50" spans="1:30" x14ac:dyDescent="0.2">
      <c r="A50" s="580"/>
      <c r="B50" s="191" t="s">
        <v>32</v>
      </c>
      <c r="C50" s="472">
        <v>124</v>
      </c>
      <c r="D50" s="473">
        <v>980</v>
      </c>
      <c r="E50" s="474">
        <v>2056</v>
      </c>
      <c r="F50" s="475">
        <v>12</v>
      </c>
      <c r="G50" s="476">
        <v>492</v>
      </c>
      <c r="H50" s="471">
        <v>1104</v>
      </c>
      <c r="I50" s="477">
        <v>3</v>
      </c>
      <c r="J50" s="471">
        <v>14</v>
      </c>
      <c r="K50" s="478">
        <v>29</v>
      </c>
      <c r="L50" s="479">
        <v>48</v>
      </c>
      <c r="M50" s="476">
        <v>144</v>
      </c>
      <c r="N50" s="480">
        <v>336</v>
      </c>
      <c r="O50" s="477">
        <v>0</v>
      </c>
      <c r="P50" s="471">
        <v>0</v>
      </c>
      <c r="Q50" s="478">
        <v>0</v>
      </c>
      <c r="R50" s="477">
        <v>58</v>
      </c>
      <c r="S50" s="471">
        <v>83</v>
      </c>
      <c r="T50" s="476">
        <v>185.99999999999997</v>
      </c>
      <c r="U50" s="480">
        <v>376.99999999999989</v>
      </c>
      <c r="V50" s="479">
        <v>1</v>
      </c>
      <c r="W50" s="476">
        <v>9</v>
      </c>
      <c r="X50" s="480">
        <v>51</v>
      </c>
      <c r="Y50" s="477">
        <v>1</v>
      </c>
      <c r="Z50" s="471">
        <v>4</v>
      </c>
      <c r="AA50" s="478">
        <v>19</v>
      </c>
      <c r="AB50" s="479">
        <v>1</v>
      </c>
      <c r="AC50" s="476">
        <v>131</v>
      </c>
      <c r="AD50" s="480">
        <v>140</v>
      </c>
    </row>
    <row r="51" spans="1:30" x14ac:dyDescent="0.2">
      <c r="A51" s="580"/>
      <c r="B51" s="191" t="s">
        <v>24</v>
      </c>
      <c r="C51" s="472">
        <v>84</v>
      </c>
      <c r="D51" s="473">
        <v>535</v>
      </c>
      <c r="E51" s="474">
        <v>1246</v>
      </c>
      <c r="F51" s="475">
        <v>9</v>
      </c>
      <c r="G51" s="476">
        <v>238</v>
      </c>
      <c r="H51" s="471">
        <v>588</v>
      </c>
      <c r="I51" s="477">
        <v>10</v>
      </c>
      <c r="J51" s="471">
        <v>70</v>
      </c>
      <c r="K51" s="478">
        <v>153</v>
      </c>
      <c r="L51" s="479">
        <v>19</v>
      </c>
      <c r="M51" s="476">
        <v>57</v>
      </c>
      <c r="N51" s="480">
        <v>141</v>
      </c>
      <c r="O51" s="477">
        <v>3</v>
      </c>
      <c r="P51" s="471">
        <v>12</v>
      </c>
      <c r="Q51" s="478">
        <v>26</v>
      </c>
      <c r="R51" s="477">
        <v>43</v>
      </c>
      <c r="S51" s="471">
        <v>63.000000000000014</v>
      </c>
      <c r="T51" s="476">
        <v>158</v>
      </c>
      <c r="U51" s="480">
        <v>338.00000000000006</v>
      </c>
      <c r="V51" s="477">
        <v>0</v>
      </c>
      <c r="W51" s="471">
        <v>0</v>
      </c>
      <c r="X51" s="478">
        <v>0</v>
      </c>
      <c r="Y51" s="477">
        <v>0</v>
      </c>
      <c r="Z51" s="471">
        <v>0</v>
      </c>
      <c r="AA51" s="478">
        <v>0</v>
      </c>
      <c r="AB51" s="477">
        <v>0</v>
      </c>
      <c r="AC51" s="471">
        <v>0</v>
      </c>
      <c r="AD51" s="478">
        <v>0</v>
      </c>
    </row>
    <row r="52" spans="1:30" x14ac:dyDescent="0.2">
      <c r="A52" s="580"/>
      <c r="B52" s="191" t="s">
        <v>31</v>
      </c>
      <c r="C52" s="472">
        <v>328</v>
      </c>
      <c r="D52" s="473">
        <v>1848</v>
      </c>
      <c r="E52" s="474">
        <v>4332</v>
      </c>
      <c r="F52" s="475">
        <v>12</v>
      </c>
      <c r="G52" s="476">
        <v>530</v>
      </c>
      <c r="H52" s="471">
        <v>1231</v>
      </c>
      <c r="I52" s="477">
        <v>16</v>
      </c>
      <c r="J52" s="471">
        <v>161</v>
      </c>
      <c r="K52" s="478">
        <v>382</v>
      </c>
      <c r="L52" s="479">
        <v>78</v>
      </c>
      <c r="M52" s="476">
        <v>210.00000000000003</v>
      </c>
      <c r="N52" s="480">
        <v>451</v>
      </c>
      <c r="O52" s="477">
        <v>20</v>
      </c>
      <c r="P52" s="471">
        <v>112</v>
      </c>
      <c r="Q52" s="478">
        <v>268</v>
      </c>
      <c r="R52" s="477">
        <v>190</v>
      </c>
      <c r="S52" s="471">
        <v>275.00000000000011</v>
      </c>
      <c r="T52" s="476">
        <v>668</v>
      </c>
      <c r="U52" s="480">
        <v>1362.0000000000002</v>
      </c>
      <c r="V52" s="479">
        <v>9</v>
      </c>
      <c r="W52" s="476">
        <v>156</v>
      </c>
      <c r="X52" s="480">
        <v>579.99999999999989</v>
      </c>
      <c r="Y52" s="477">
        <v>3</v>
      </c>
      <c r="Z52" s="471">
        <v>11</v>
      </c>
      <c r="AA52" s="478">
        <v>58</v>
      </c>
      <c r="AB52" s="477">
        <v>0</v>
      </c>
      <c r="AC52" s="476">
        <v>0</v>
      </c>
      <c r="AD52" s="478">
        <v>0</v>
      </c>
    </row>
    <row r="53" spans="1:30" ht="16.5" thickBot="1" x14ac:dyDescent="0.3">
      <c r="A53" s="581"/>
      <c r="B53" s="194" t="s">
        <v>22</v>
      </c>
      <c r="C53" s="498">
        <v>2593</v>
      </c>
      <c r="D53" s="499">
        <v>23023</v>
      </c>
      <c r="E53" s="500">
        <v>45614.999999999993</v>
      </c>
      <c r="F53" s="501">
        <v>137</v>
      </c>
      <c r="G53" s="502">
        <v>7916</v>
      </c>
      <c r="H53" s="502">
        <v>17739</v>
      </c>
      <c r="I53" s="503">
        <v>85</v>
      </c>
      <c r="J53" s="502">
        <v>728</v>
      </c>
      <c r="K53" s="504">
        <v>1683</v>
      </c>
      <c r="L53" s="503">
        <v>581</v>
      </c>
      <c r="M53" s="502">
        <v>1909</v>
      </c>
      <c r="N53" s="504">
        <v>4313</v>
      </c>
      <c r="O53" s="503">
        <v>73</v>
      </c>
      <c r="P53" s="502">
        <v>521</v>
      </c>
      <c r="Q53" s="504">
        <v>1228</v>
      </c>
      <c r="R53" s="503">
        <v>1652</v>
      </c>
      <c r="S53" s="502">
        <v>2543.9999999999991</v>
      </c>
      <c r="T53" s="502">
        <v>6849.0000000000018</v>
      </c>
      <c r="U53" s="504">
        <v>13491.999999999995</v>
      </c>
      <c r="V53" s="503">
        <v>46</v>
      </c>
      <c r="W53" s="502">
        <v>580</v>
      </c>
      <c r="X53" s="504">
        <v>2387</v>
      </c>
      <c r="Y53" s="503">
        <v>8</v>
      </c>
      <c r="Z53" s="502">
        <v>23</v>
      </c>
      <c r="AA53" s="504">
        <v>125</v>
      </c>
      <c r="AB53" s="503">
        <v>11</v>
      </c>
      <c r="AC53" s="502">
        <v>4497</v>
      </c>
      <c r="AD53" s="504">
        <v>4648</v>
      </c>
    </row>
    <row r="54" spans="1:30" x14ac:dyDescent="0.2">
      <c r="A54" s="579">
        <v>2017</v>
      </c>
      <c r="B54" s="191" t="s">
        <v>36</v>
      </c>
      <c r="C54" s="472">
        <v>64</v>
      </c>
      <c r="D54" s="473">
        <v>2415</v>
      </c>
      <c r="E54" s="474">
        <v>3408</v>
      </c>
      <c r="F54" s="475">
        <v>10</v>
      </c>
      <c r="G54" s="476">
        <v>631</v>
      </c>
      <c r="H54" s="471">
        <v>1298.9999999999998</v>
      </c>
      <c r="I54" s="477">
        <v>6</v>
      </c>
      <c r="J54" s="471">
        <v>40</v>
      </c>
      <c r="K54" s="478">
        <v>99.999999999999986</v>
      </c>
      <c r="L54" s="479">
        <v>22</v>
      </c>
      <c r="M54" s="476">
        <v>57</v>
      </c>
      <c r="N54" s="480">
        <v>127.00000000000001</v>
      </c>
      <c r="O54" s="477">
        <v>4</v>
      </c>
      <c r="P54" s="471">
        <v>7</v>
      </c>
      <c r="Q54" s="478">
        <v>21</v>
      </c>
      <c r="R54" s="477">
        <v>20</v>
      </c>
      <c r="S54" s="471">
        <v>71</v>
      </c>
      <c r="T54" s="476">
        <v>141</v>
      </c>
      <c r="U54" s="480">
        <v>274</v>
      </c>
      <c r="V54" s="479">
        <v>0</v>
      </c>
      <c r="W54" s="476">
        <v>0</v>
      </c>
      <c r="X54" s="480">
        <v>0</v>
      </c>
      <c r="Y54" s="479">
        <v>0</v>
      </c>
      <c r="Z54" s="476">
        <v>0</v>
      </c>
      <c r="AA54" s="480">
        <v>0</v>
      </c>
      <c r="AB54" s="479">
        <v>2</v>
      </c>
      <c r="AC54" s="476">
        <v>1539</v>
      </c>
      <c r="AD54" s="480">
        <v>1587</v>
      </c>
    </row>
    <row r="55" spans="1:30" x14ac:dyDescent="0.2">
      <c r="A55" s="580"/>
      <c r="B55" s="191" t="s">
        <v>177</v>
      </c>
      <c r="C55" s="472">
        <v>184</v>
      </c>
      <c r="D55" s="473">
        <v>928</v>
      </c>
      <c r="E55" s="474">
        <v>1991</v>
      </c>
      <c r="F55" s="475">
        <v>7</v>
      </c>
      <c r="G55" s="476">
        <v>299</v>
      </c>
      <c r="H55" s="471">
        <v>606</v>
      </c>
      <c r="I55" s="477">
        <v>9</v>
      </c>
      <c r="J55" s="471">
        <v>76</v>
      </c>
      <c r="K55" s="478">
        <v>168</v>
      </c>
      <c r="L55" s="479">
        <v>41</v>
      </c>
      <c r="M55" s="476">
        <v>115.00000000000004</v>
      </c>
      <c r="N55" s="480">
        <v>250</v>
      </c>
      <c r="O55" s="477">
        <v>8</v>
      </c>
      <c r="P55" s="471">
        <v>21.999999999999996</v>
      </c>
      <c r="Q55" s="478">
        <v>48.000000000000007</v>
      </c>
      <c r="R55" s="477">
        <v>115</v>
      </c>
      <c r="S55" s="471">
        <v>149</v>
      </c>
      <c r="T55" s="476">
        <v>343</v>
      </c>
      <c r="U55" s="480">
        <v>675</v>
      </c>
      <c r="V55" s="479">
        <v>3</v>
      </c>
      <c r="W55" s="476">
        <v>55</v>
      </c>
      <c r="X55" s="480">
        <v>202</v>
      </c>
      <c r="Y55" s="477">
        <v>0</v>
      </c>
      <c r="Z55" s="471">
        <v>0</v>
      </c>
      <c r="AA55" s="478">
        <v>0</v>
      </c>
      <c r="AB55" s="479">
        <v>1</v>
      </c>
      <c r="AC55" s="476">
        <v>18</v>
      </c>
      <c r="AD55" s="480">
        <v>42</v>
      </c>
    </row>
    <row r="56" spans="1:30" x14ac:dyDescent="0.2">
      <c r="A56" s="580"/>
      <c r="B56" s="191" t="s">
        <v>174</v>
      </c>
      <c r="C56" s="472">
        <v>89</v>
      </c>
      <c r="D56" s="473">
        <v>533</v>
      </c>
      <c r="E56" s="474">
        <v>1299</v>
      </c>
      <c r="F56" s="475">
        <v>7</v>
      </c>
      <c r="G56" s="476">
        <v>209</v>
      </c>
      <c r="H56" s="471">
        <v>541</v>
      </c>
      <c r="I56" s="477">
        <v>7</v>
      </c>
      <c r="J56" s="471">
        <v>30</v>
      </c>
      <c r="K56" s="478">
        <v>63</v>
      </c>
      <c r="L56" s="479">
        <v>30</v>
      </c>
      <c r="M56" s="476">
        <v>111.99999999999999</v>
      </c>
      <c r="N56" s="480">
        <v>257</v>
      </c>
      <c r="O56" s="477">
        <v>10</v>
      </c>
      <c r="P56" s="471">
        <v>31.999999999999996</v>
      </c>
      <c r="Q56" s="478">
        <v>72</v>
      </c>
      <c r="R56" s="477">
        <v>33</v>
      </c>
      <c r="S56" s="471">
        <v>50</v>
      </c>
      <c r="T56" s="476">
        <v>119</v>
      </c>
      <c r="U56" s="480">
        <v>245</v>
      </c>
      <c r="V56" s="479">
        <v>2</v>
      </c>
      <c r="W56" s="476">
        <v>31</v>
      </c>
      <c r="X56" s="480">
        <v>121</v>
      </c>
      <c r="Y56" s="477">
        <v>0</v>
      </c>
      <c r="Z56" s="471">
        <v>0</v>
      </c>
      <c r="AA56" s="478">
        <v>0</v>
      </c>
      <c r="AB56" s="477">
        <v>0</v>
      </c>
      <c r="AC56" s="471">
        <v>0</v>
      </c>
      <c r="AD56" s="478">
        <v>0</v>
      </c>
    </row>
    <row r="57" spans="1:30" x14ac:dyDescent="0.2">
      <c r="A57" s="580"/>
      <c r="B57" s="191" t="s">
        <v>28</v>
      </c>
      <c r="C57" s="472">
        <v>331</v>
      </c>
      <c r="D57" s="473">
        <v>6808</v>
      </c>
      <c r="E57" s="474">
        <v>12474</v>
      </c>
      <c r="F57" s="475">
        <v>33</v>
      </c>
      <c r="G57" s="476">
        <v>3629.9999999999995</v>
      </c>
      <c r="H57" s="471">
        <v>7612</v>
      </c>
      <c r="I57" s="477">
        <v>4</v>
      </c>
      <c r="J57" s="471">
        <v>32</v>
      </c>
      <c r="K57" s="478">
        <v>59</v>
      </c>
      <c r="L57" s="479">
        <v>46</v>
      </c>
      <c r="M57" s="476">
        <v>181.99999999999997</v>
      </c>
      <c r="N57" s="480">
        <v>371</v>
      </c>
      <c r="O57" s="477">
        <v>13</v>
      </c>
      <c r="P57" s="471">
        <v>143</v>
      </c>
      <c r="Q57" s="478">
        <v>294.99999999999994</v>
      </c>
      <c r="R57" s="477">
        <v>221</v>
      </c>
      <c r="S57" s="471">
        <v>385</v>
      </c>
      <c r="T57" s="476">
        <v>767</v>
      </c>
      <c r="U57" s="480">
        <v>1526</v>
      </c>
      <c r="V57" s="479">
        <v>9</v>
      </c>
      <c r="W57" s="476">
        <v>139</v>
      </c>
      <c r="X57" s="480">
        <v>571</v>
      </c>
      <c r="Y57" s="477">
        <v>0</v>
      </c>
      <c r="Z57" s="471">
        <v>0</v>
      </c>
      <c r="AA57" s="478">
        <v>0</v>
      </c>
      <c r="AB57" s="479">
        <v>5</v>
      </c>
      <c r="AC57" s="476">
        <v>1915</v>
      </c>
      <c r="AD57" s="480">
        <v>2040</v>
      </c>
    </row>
    <row r="58" spans="1:30" x14ac:dyDescent="0.2">
      <c r="A58" s="580"/>
      <c r="B58" s="191" t="s">
        <v>35</v>
      </c>
      <c r="C58" s="472">
        <v>1111</v>
      </c>
      <c r="D58" s="473">
        <v>5397</v>
      </c>
      <c r="E58" s="474">
        <v>11369</v>
      </c>
      <c r="F58" s="475">
        <v>19</v>
      </c>
      <c r="G58" s="476">
        <v>692.00000000000011</v>
      </c>
      <c r="H58" s="471">
        <v>1842.9999999999998</v>
      </c>
      <c r="I58" s="477">
        <v>18</v>
      </c>
      <c r="J58" s="471">
        <v>192</v>
      </c>
      <c r="K58" s="478">
        <v>468</v>
      </c>
      <c r="L58" s="479">
        <v>166</v>
      </c>
      <c r="M58" s="476">
        <v>610.99999999999989</v>
      </c>
      <c r="N58" s="480">
        <v>1427.9999999999995</v>
      </c>
      <c r="O58" s="477">
        <v>8</v>
      </c>
      <c r="P58" s="471">
        <v>16</v>
      </c>
      <c r="Q58" s="478">
        <v>42</v>
      </c>
      <c r="R58" s="477">
        <v>883</v>
      </c>
      <c r="S58" s="471">
        <v>1126</v>
      </c>
      <c r="T58" s="476">
        <v>3413</v>
      </c>
      <c r="U58" s="480">
        <v>6688</v>
      </c>
      <c r="V58" s="479">
        <v>13</v>
      </c>
      <c r="W58" s="476">
        <v>113</v>
      </c>
      <c r="X58" s="480">
        <v>490</v>
      </c>
      <c r="Y58" s="477">
        <v>3</v>
      </c>
      <c r="Z58" s="471">
        <v>7</v>
      </c>
      <c r="AA58" s="478">
        <v>46</v>
      </c>
      <c r="AB58" s="479">
        <v>1</v>
      </c>
      <c r="AC58" s="476">
        <v>353</v>
      </c>
      <c r="AD58" s="480">
        <v>364</v>
      </c>
    </row>
    <row r="59" spans="1:30" x14ac:dyDescent="0.2">
      <c r="A59" s="580"/>
      <c r="B59" s="191" t="s">
        <v>175</v>
      </c>
      <c r="C59" s="472">
        <v>150</v>
      </c>
      <c r="D59" s="473">
        <v>1821</v>
      </c>
      <c r="E59" s="474">
        <v>3561</v>
      </c>
      <c r="F59" s="475">
        <v>13</v>
      </c>
      <c r="G59" s="476">
        <v>710</v>
      </c>
      <c r="H59" s="471">
        <v>1709.9999999999998</v>
      </c>
      <c r="I59" s="477">
        <v>2</v>
      </c>
      <c r="J59" s="471">
        <v>20</v>
      </c>
      <c r="K59" s="478">
        <v>52</v>
      </c>
      <c r="L59" s="479">
        <v>58</v>
      </c>
      <c r="M59" s="476">
        <v>204.00000000000003</v>
      </c>
      <c r="N59" s="480">
        <v>452.99999999999994</v>
      </c>
      <c r="O59" s="477">
        <v>6</v>
      </c>
      <c r="P59" s="471">
        <v>24</v>
      </c>
      <c r="Q59" s="478">
        <v>56</v>
      </c>
      <c r="R59" s="477">
        <v>67</v>
      </c>
      <c r="S59" s="471">
        <v>121</v>
      </c>
      <c r="T59" s="476">
        <v>286</v>
      </c>
      <c r="U59" s="480">
        <v>586</v>
      </c>
      <c r="V59" s="479">
        <v>3</v>
      </c>
      <c r="W59" s="476">
        <v>21</v>
      </c>
      <c r="X59" s="480">
        <v>134</v>
      </c>
      <c r="Y59" s="477">
        <v>0</v>
      </c>
      <c r="Z59" s="471">
        <v>0</v>
      </c>
      <c r="AA59" s="478">
        <v>0</v>
      </c>
      <c r="AB59" s="479">
        <v>1</v>
      </c>
      <c r="AC59" s="476">
        <v>556</v>
      </c>
      <c r="AD59" s="480">
        <v>570</v>
      </c>
    </row>
    <row r="60" spans="1:30" x14ac:dyDescent="0.2">
      <c r="A60" s="580"/>
      <c r="B60" s="191" t="s">
        <v>34</v>
      </c>
      <c r="C60" s="472">
        <v>265</v>
      </c>
      <c r="D60" s="473">
        <v>1844</v>
      </c>
      <c r="E60" s="474">
        <v>4203</v>
      </c>
      <c r="F60" s="475">
        <v>12</v>
      </c>
      <c r="G60" s="476">
        <v>435</v>
      </c>
      <c r="H60" s="471">
        <v>1013</v>
      </c>
      <c r="I60" s="477">
        <v>9</v>
      </c>
      <c r="J60" s="471">
        <v>76</v>
      </c>
      <c r="K60" s="478">
        <v>170</v>
      </c>
      <c r="L60" s="479">
        <v>51</v>
      </c>
      <c r="M60" s="476">
        <v>162</v>
      </c>
      <c r="N60" s="480">
        <v>367.00000000000006</v>
      </c>
      <c r="O60" s="477">
        <v>12</v>
      </c>
      <c r="P60" s="471">
        <v>177</v>
      </c>
      <c r="Q60" s="478">
        <v>425.00000000000006</v>
      </c>
      <c r="R60" s="477">
        <v>176</v>
      </c>
      <c r="S60" s="471">
        <v>350</v>
      </c>
      <c r="T60" s="476">
        <v>941</v>
      </c>
      <c r="U60" s="480">
        <v>2009</v>
      </c>
      <c r="V60" s="479">
        <v>4</v>
      </c>
      <c r="W60" s="476">
        <v>52</v>
      </c>
      <c r="X60" s="480">
        <v>217</v>
      </c>
      <c r="Y60" s="477">
        <v>1</v>
      </c>
      <c r="Z60" s="471">
        <v>1</v>
      </c>
      <c r="AA60" s="478">
        <v>2</v>
      </c>
      <c r="AB60" s="477">
        <v>0</v>
      </c>
      <c r="AC60" s="471">
        <v>0</v>
      </c>
      <c r="AD60" s="478">
        <v>0</v>
      </c>
    </row>
    <row r="61" spans="1:30" x14ac:dyDescent="0.2">
      <c r="A61" s="580"/>
      <c r="B61" s="191" t="s">
        <v>33</v>
      </c>
      <c r="C61" s="472">
        <v>77</v>
      </c>
      <c r="D61" s="473">
        <v>512</v>
      </c>
      <c r="E61" s="474">
        <v>1130</v>
      </c>
      <c r="F61" s="475">
        <v>4</v>
      </c>
      <c r="G61" s="476">
        <v>255</v>
      </c>
      <c r="H61" s="471">
        <v>594</v>
      </c>
      <c r="I61" s="477">
        <v>2</v>
      </c>
      <c r="J61" s="471">
        <v>20</v>
      </c>
      <c r="K61" s="478">
        <v>48</v>
      </c>
      <c r="L61" s="479">
        <v>20</v>
      </c>
      <c r="M61" s="476">
        <v>58</v>
      </c>
      <c r="N61" s="480">
        <v>123</v>
      </c>
      <c r="O61" s="477">
        <v>12</v>
      </c>
      <c r="P61" s="471">
        <v>40</v>
      </c>
      <c r="Q61" s="478">
        <v>89</v>
      </c>
      <c r="R61" s="477">
        <v>39</v>
      </c>
      <c r="S61" s="471">
        <v>59</v>
      </c>
      <c r="T61" s="476">
        <v>139</v>
      </c>
      <c r="U61" s="480">
        <v>276</v>
      </c>
      <c r="V61" s="477">
        <v>0</v>
      </c>
      <c r="W61" s="471">
        <v>0</v>
      </c>
      <c r="X61" s="478">
        <v>0</v>
      </c>
      <c r="Y61" s="477">
        <v>0</v>
      </c>
      <c r="Z61" s="471">
        <v>0</v>
      </c>
      <c r="AA61" s="478">
        <v>0</v>
      </c>
      <c r="AB61" s="477">
        <v>0</v>
      </c>
      <c r="AC61" s="471">
        <v>0</v>
      </c>
      <c r="AD61" s="478">
        <v>0</v>
      </c>
    </row>
    <row r="62" spans="1:30" x14ac:dyDescent="0.2">
      <c r="A62" s="580"/>
      <c r="B62" s="191" t="s">
        <v>32</v>
      </c>
      <c r="C62" s="472">
        <v>139</v>
      </c>
      <c r="D62" s="473">
        <v>1007</v>
      </c>
      <c r="E62" s="474">
        <v>2105</v>
      </c>
      <c r="F62" s="475">
        <v>12</v>
      </c>
      <c r="G62" s="476">
        <v>492</v>
      </c>
      <c r="H62" s="471">
        <v>1104</v>
      </c>
      <c r="I62" s="477">
        <v>2</v>
      </c>
      <c r="J62" s="471">
        <v>6</v>
      </c>
      <c r="K62" s="478">
        <v>12</v>
      </c>
      <c r="L62" s="479">
        <v>49</v>
      </c>
      <c r="M62" s="476">
        <v>141.99999999999997</v>
      </c>
      <c r="N62" s="480">
        <v>333</v>
      </c>
      <c r="O62" s="477">
        <v>1</v>
      </c>
      <c r="P62" s="471">
        <v>2</v>
      </c>
      <c r="Q62" s="478">
        <v>8</v>
      </c>
      <c r="R62" s="477">
        <v>72</v>
      </c>
      <c r="S62" s="471">
        <v>96</v>
      </c>
      <c r="T62" s="476">
        <v>221</v>
      </c>
      <c r="U62" s="480">
        <v>438</v>
      </c>
      <c r="V62" s="479">
        <v>1</v>
      </c>
      <c r="W62" s="476">
        <v>9</v>
      </c>
      <c r="X62" s="480">
        <v>51</v>
      </c>
      <c r="Y62" s="477">
        <v>1</v>
      </c>
      <c r="Z62" s="471">
        <v>4</v>
      </c>
      <c r="AA62" s="478">
        <v>19</v>
      </c>
      <c r="AB62" s="479">
        <v>1</v>
      </c>
      <c r="AC62" s="476">
        <v>131</v>
      </c>
      <c r="AD62" s="480">
        <v>140</v>
      </c>
    </row>
    <row r="63" spans="1:30" x14ac:dyDescent="0.2">
      <c r="A63" s="580"/>
      <c r="B63" s="191" t="s">
        <v>24</v>
      </c>
      <c r="C63" s="472">
        <v>98</v>
      </c>
      <c r="D63" s="473">
        <v>581</v>
      </c>
      <c r="E63" s="474">
        <v>1403</v>
      </c>
      <c r="F63" s="475">
        <v>9</v>
      </c>
      <c r="G63" s="476">
        <v>238</v>
      </c>
      <c r="H63" s="471">
        <v>582</v>
      </c>
      <c r="I63" s="477">
        <v>9</v>
      </c>
      <c r="J63" s="471">
        <v>65</v>
      </c>
      <c r="K63" s="478">
        <v>143</v>
      </c>
      <c r="L63" s="479">
        <v>22</v>
      </c>
      <c r="M63" s="476">
        <v>60.000000000000007</v>
      </c>
      <c r="N63" s="480">
        <v>149</v>
      </c>
      <c r="O63" s="477">
        <v>5</v>
      </c>
      <c r="P63" s="471">
        <v>16</v>
      </c>
      <c r="Q63" s="478">
        <v>35</v>
      </c>
      <c r="R63" s="477">
        <v>52</v>
      </c>
      <c r="S63" s="471">
        <v>79</v>
      </c>
      <c r="T63" s="476">
        <v>194</v>
      </c>
      <c r="U63" s="480">
        <v>420</v>
      </c>
      <c r="V63" s="477">
        <v>1</v>
      </c>
      <c r="W63" s="471">
        <v>8</v>
      </c>
      <c r="X63" s="478">
        <v>74</v>
      </c>
      <c r="Y63" s="477">
        <v>0</v>
      </c>
      <c r="Z63" s="471">
        <v>0</v>
      </c>
      <c r="AA63" s="478">
        <v>0</v>
      </c>
      <c r="AB63" s="477">
        <v>0</v>
      </c>
      <c r="AC63" s="471">
        <v>0</v>
      </c>
      <c r="AD63" s="478">
        <v>0</v>
      </c>
    </row>
    <row r="64" spans="1:30" x14ac:dyDescent="0.2">
      <c r="A64" s="580"/>
      <c r="B64" s="191" t="s">
        <v>31</v>
      </c>
      <c r="C64" s="472">
        <v>356</v>
      </c>
      <c r="D64" s="473">
        <v>1909</v>
      </c>
      <c r="E64" s="474">
        <v>4494</v>
      </c>
      <c r="F64" s="475">
        <v>12</v>
      </c>
      <c r="G64" s="476">
        <v>530</v>
      </c>
      <c r="H64" s="471">
        <v>1231</v>
      </c>
      <c r="I64" s="477">
        <v>17</v>
      </c>
      <c r="J64" s="471">
        <v>165</v>
      </c>
      <c r="K64" s="478">
        <v>389.99999999999994</v>
      </c>
      <c r="L64" s="479">
        <v>73</v>
      </c>
      <c r="M64" s="476">
        <v>191.00000000000003</v>
      </c>
      <c r="N64" s="480">
        <v>408.00000000000006</v>
      </c>
      <c r="O64" s="477">
        <v>20</v>
      </c>
      <c r="P64" s="471">
        <v>111</v>
      </c>
      <c r="Q64" s="478">
        <v>266</v>
      </c>
      <c r="R64" s="477">
        <v>221</v>
      </c>
      <c r="S64" s="471">
        <v>307</v>
      </c>
      <c r="T64" s="476">
        <v>756</v>
      </c>
      <c r="U64" s="480">
        <v>1541</v>
      </c>
      <c r="V64" s="479">
        <v>10</v>
      </c>
      <c r="W64" s="476">
        <v>145</v>
      </c>
      <c r="X64" s="480">
        <v>600</v>
      </c>
      <c r="Y64" s="477">
        <v>3</v>
      </c>
      <c r="Z64" s="471">
        <v>11</v>
      </c>
      <c r="AA64" s="478">
        <v>58</v>
      </c>
      <c r="AB64" s="477">
        <v>0</v>
      </c>
      <c r="AC64" s="476">
        <v>0</v>
      </c>
      <c r="AD64" s="478">
        <v>0</v>
      </c>
    </row>
    <row r="65" spans="1:32" ht="16.5" thickBot="1" x14ac:dyDescent="0.3">
      <c r="A65" s="581"/>
      <c r="B65" s="194" t="s">
        <v>22</v>
      </c>
      <c r="C65" s="498">
        <v>2864</v>
      </c>
      <c r="D65" s="499">
        <v>23755.000000000004</v>
      </c>
      <c r="E65" s="500">
        <v>47437</v>
      </c>
      <c r="F65" s="501">
        <v>138</v>
      </c>
      <c r="G65" s="502">
        <v>8121.0000000000027</v>
      </c>
      <c r="H65" s="502">
        <v>18134.999999999996</v>
      </c>
      <c r="I65" s="503">
        <v>85</v>
      </c>
      <c r="J65" s="502">
        <v>722.00000000000011</v>
      </c>
      <c r="K65" s="504">
        <v>1673</v>
      </c>
      <c r="L65" s="503">
        <v>578</v>
      </c>
      <c r="M65" s="502">
        <v>1894.0000000000002</v>
      </c>
      <c r="N65" s="504">
        <v>4266.0000000000009</v>
      </c>
      <c r="O65" s="503">
        <v>99</v>
      </c>
      <c r="P65" s="502">
        <v>589.99999999999977</v>
      </c>
      <c r="Q65" s="504">
        <v>1356.9999999999995</v>
      </c>
      <c r="R65" s="503">
        <v>1899</v>
      </c>
      <c r="S65" s="502">
        <v>2793</v>
      </c>
      <c r="T65" s="502">
        <v>7320</v>
      </c>
      <c r="U65" s="504">
        <v>14678</v>
      </c>
      <c r="V65" s="503">
        <v>46</v>
      </c>
      <c r="W65" s="502">
        <v>573</v>
      </c>
      <c r="X65" s="504">
        <v>2460</v>
      </c>
      <c r="Y65" s="503">
        <v>8</v>
      </c>
      <c r="Z65" s="502">
        <v>23</v>
      </c>
      <c r="AA65" s="504">
        <v>125</v>
      </c>
      <c r="AB65" s="503">
        <v>11</v>
      </c>
      <c r="AC65" s="502">
        <v>4512</v>
      </c>
      <c r="AD65" s="504">
        <v>4743</v>
      </c>
    </row>
    <row r="66" spans="1:32" x14ac:dyDescent="0.2">
      <c r="A66" s="579">
        <v>2018</v>
      </c>
      <c r="B66" s="191" t="s">
        <v>36</v>
      </c>
      <c r="C66" s="488">
        <f t="shared" ref="C66:C77" si="8">F66+I66+L66+O66+R66+V66+Y66+AB66</f>
        <v>77</v>
      </c>
      <c r="D66" s="489">
        <f t="shared" ref="D66:D89" si="9">G66+J66+M66+P66+T66+W66+Z66+AC66</f>
        <v>2365</v>
      </c>
      <c r="E66" s="490">
        <f t="shared" ref="E66:E89" si="10">H66+K66+N66+Q66+U66+X66+AA66+AD66</f>
        <v>3316</v>
      </c>
      <c r="F66" s="471">
        <v>10</v>
      </c>
      <c r="G66" s="471">
        <v>631</v>
      </c>
      <c r="H66" s="471">
        <v>1300</v>
      </c>
      <c r="I66" s="477">
        <v>5</v>
      </c>
      <c r="J66" s="471">
        <v>34</v>
      </c>
      <c r="K66" s="478">
        <v>90</v>
      </c>
      <c r="L66" s="479">
        <v>22</v>
      </c>
      <c r="M66" s="476">
        <v>55</v>
      </c>
      <c r="N66" s="480">
        <v>121</v>
      </c>
      <c r="O66" s="496">
        <v>5</v>
      </c>
      <c r="P66" s="492">
        <v>8</v>
      </c>
      <c r="Q66" s="497">
        <v>23</v>
      </c>
      <c r="R66" s="477">
        <v>33</v>
      </c>
      <c r="S66" s="471">
        <v>47</v>
      </c>
      <c r="T66" s="476">
        <v>98</v>
      </c>
      <c r="U66" s="480">
        <v>195</v>
      </c>
      <c r="V66" s="479">
        <v>0</v>
      </c>
      <c r="W66" s="476">
        <v>0</v>
      </c>
      <c r="X66" s="480">
        <v>0</v>
      </c>
      <c r="Y66" s="479">
        <v>0</v>
      </c>
      <c r="Z66" s="476">
        <v>0</v>
      </c>
      <c r="AA66" s="480">
        <v>0</v>
      </c>
      <c r="AB66" s="479">
        <v>2</v>
      </c>
      <c r="AC66" s="476">
        <v>1539</v>
      </c>
      <c r="AD66" s="480">
        <v>1587</v>
      </c>
      <c r="AE66" s="195"/>
      <c r="AF66" s="195"/>
    </row>
    <row r="67" spans="1:32" x14ac:dyDescent="0.2">
      <c r="A67" s="580"/>
      <c r="B67" s="191" t="s">
        <v>177</v>
      </c>
      <c r="C67" s="472">
        <f t="shared" si="8"/>
        <v>213</v>
      </c>
      <c r="D67" s="473">
        <f t="shared" si="9"/>
        <v>999</v>
      </c>
      <c r="E67" s="474">
        <f t="shared" si="10"/>
        <v>2124</v>
      </c>
      <c r="F67" s="471">
        <v>7</v>
      </c>
      <c r="G67" s="471">
        <v>292</v>
      </c>
      <c r="H67" s="471">
        <v>592</v>
      </c>
      <c r="I67" s="477">
        <v>9</v>
      </c>
      <c r="J67" s="471">
        <v>80</v>
      </c>
      <c r="K67" s="478">
        <v>175</v>
      </c>
      <c r="L67" s="479">
        <v>39</v>
      </c>
      <c r="M67" s="476">
        <v>114</v>
      </c>
      <c r="N67" s="480">
        <v>244</v>
      </c>
      <c r="O67" s="479">
        <v>12</v>
      </c>
      <c r="P67" s="476">
        <v>32</v>
      </c>
      <c r="Q67" s="480">
        <v>74</v>
      </c>
      <c r="R67" s="477">
        <v>142</v>
      </c>
      <c r="S67" s="471">
        <v>173</v>
      </c>
      <c r="T67" s="476">
        <v>408</v>
      </c>
      <c r="U67" s="480">
        <v>795</v>
      </c>
      <c r="V67" s="479">
        <v>3</v>
      </c>
      <c r="W67" s="476">
        <v>55</v>
      </c>
      <c r="X67" s="480">
        <v>202</v>
      </c>
      <c r="Y67" s="477">
        <v>0</v>
      </c>
      <c r="Z67" s="471">
        <v>0</v>
      </c>
      <c r="AA67" s="478">
        <v>0</v>
      </c>
      <c r="AB67" s="479">
        <v>1</v>
      </c>
      <c r="AC67" s="471">
        <v>18</v>
      </c>
      <c r="AD67" s="480">
        <v>42</v>
      </c>
      <c r="AE67" s="195"/>
      <c r="AF67" s="195"/>
    </row>
    <row r="68" spans="1:32" x14ac:dyDescent="0.2">
      <c r="A68" s="580"/>
      <c r="B68" s="191" t="s">
        <v>174</v>
      </c>
      <c r="C68" s="472">
        <f t="shared" si="8"/>
        <v>109</v>
      </c>
      <c r="D68" s="473">
        <f t="shared" si="9"/>
        <v>580</v>
      </c>
      <c r="E68" s="474">
        <f t="shared" si="10"/>
        <v>1404</v>
      </c>
      <c r="F68" s="471">
        <v>7</v>
      </c>
      <c r="G68" s="471">
        <v>209</v>
      </c>
      <c r="H68" s="471">
        <v>541</v>
      </c>
      <c r="I68" s="477">
        <v>7</v>
      </c>
      <c r="J68" s="471">
        <v>32</v>
      </c>
      <c r="K68" s="478">
        <v>66</v>
      </c>
      <c r="L68" s="479">
        <v>37</v>
      </c>
      <c r="M68" s="476">
        <v>126</v>
      </c>
      <c r="N68" s="480">
        <v>293</v>
      </c>
      <c r="O68" s="479">
        <v>11</v>
      </c>
      <c r="P68" s="476">
        <v>31</v>
      </c>
      <c r="Q68" s="480">
        <v>72</v>
      </c>
      <c r="R68" s="477">
        <v>45</v>
      </c>
      <c r="S68" s="471">
        <v>66</v>
      </c>
      <c r="T68" s="476">
        <v>151</v>
      </c>
      <c r="U68" s="480">
        <v>311</v>
      </c>
      <c r="V68" s="479">
        <v>2</v>
      </c>
      <c r="W68" s="476">
        <v>31</v>
      </c>
      <c r="X68" s="480">
        <v>121</v>
      </c>
      <c r="Y68" s="477">
        <v>0</v>
      </c>
      <c r="Z68" s="471">
        <v>0</v>
      </c>
      <c r="AA68" s="478">
        <v>0</v>
      </c>
      <c r="AB68" s="477">
        <v>0</v>
      </c>
      <c r="AC68" s="471">
        <v>0</v>
      </c>
      <c r="AD68" s="478">
        <v>0</v>
      </c>
      <c r="AE68" s="195"/>
      <c r="AF68" s="195"/>
    </row>
    <row r="69" spans="1:32" x14ac:dyDescent="0.2">
      <c r="A69" s="580"/>
      <c r="B69" s="191" t="s">
        <v>28</v>
      </c>
      <c r="C69" s="472">
        <f t="shared" si="8"/>
        <v>513</v>
      </c>
      <c r="D69" s="473">
        <f t="shared" si="9"/>
        <v>8529</v>
      </c>
      <c r="E69" s="474">
        <f t="shared" si="10"/>
        <v>16264</v>
      </c>
      <c r="F69" s="471">
        <v>37</v>
      </c>
      <c r="G69" s="471">
        <v>4706</v>
      </c>
      <c r="H69" s="471">
        <v>10037</v>
      </c>
      <c r="I69" s="477">
        <v>2</v>
      </c>
      <c r="J69" s="471">
        <v>17</v>
      </c>
      <c r="K69" s="478">
        <v>37</v>
      </c>
      <c r="L69" s="479">
        <v>53</v>
      </c>
      <c r="M69" s="476">
        <v>190</v>
      </c>
      <c r="N69" s="480">
        <v>388</v>
      </c>
      <c r="O69" s="479">
        <v>23</v>
      </c>
      <c r="P69" s="476">
        <v>343</v>
      </c>
      <c r="Q69" s="480">
        <v>769</v>
      </c>
      <c r="R69" s="477">
        <v>385</v>
      </c>
      <c r="S69" s="471">
        <v>634</v>
      </c>
      <c r="T69" s="476">
        <v>1241</v>
      </c>
      <c r="U69" s="480">
        <v>2452</v>
      </c>
      <c r="V69" s="479">
        <v>8</v>
      </c>
      <c r="W69" s="476">
        <v>119</v>
      </c>
      <c r="X69" s="480">
        <v>543</v>
      </c>
      <c r="Y69" s="477">
        <v>0</v>
      </c>
      <c r="Z69" s="471">
        <v>0</v>
      </c>
      <c r="AA69" s="478">
        <v>0</v>
      </c>
      <c r="AB69" s="479">
        <v>5</v>
      </c>
      <c r="AC69" s="476">
        <v>1913</v>
      </c>
      <c r="AD69" s="480">
        <v>2038</v>
      </c>
      <c r="AE69" s="195"/>
      <c r="AF69" s="195"/>
    </row>
    <row r="70" spans="1:32" x14ac:dyDescent="0.2">
      <c r="A70" s="580"/>
      <c r="B70" s="191" t="s">
        <v>35</v>
      </c>
      <c r="C70" s="472">
        <f t="shared" si="8"/>
        <v>1592</v>
      </c>
      <c r="D70" s="473">
        <f t="shared" si="9"/>
        <v>7178</v>
      </c>
      <c r="E70" s="474">
        <f t="shared" si="10"/>
        <v>14603</v>
      </c>
      <c r="F70" s="471">
        <v>19</v>
      </c>
      <c r="G70" s="471">
        <v>692</v>
      </c>
      <c r="H70" s="471">
        <v>1843</v>
      </c>
      <c r="I70" s="477">
        <v>17</v>
      </c>
      <c r="J70" s="471">
        <v>188</v>
      </c>
      <c r="K70" s="478">
        <v>460</v>
      </c>
      <c r="L70" s="479">
        <v>178</v>
      </c>
      <c r="M70" s="476">
        <v>679</v>
      </c>
      <c r="N70" s="480">
        <v>1560</v>
      </c>
      <c r="O70" s="479">
        <v>19</v>
      </c>
      <c r="P70" s="476">
        <v>47</v>
      </c>
      <c r="Q70" s="480">
        <v>106</v>
      </c>
      <c r="R70" s="477">
        <v>1342</v>
      </c>
      <c r="S70" s="471">
        <v>1659</v>
      </c>
      <c r="T70" s="476">
        <v>5101</v>
      </c>
      <c r="U70" s="480">
        <v>9739</v>
      </c>
      <c r="V70" s="479">
        <v>13</v>
      </c>
      <c r="W70" s="476">
        <v>111</v>
      </c>
      <c r="X70" s="480">
        <v>485</v>
      </c>
      <c r="Y70" s="477">
        <v>3</v>
      </c>
      <c r="Z70" s="471">
        <v>7</v>
      </c>
      <c r="AA70" s="478">
        <v>46</v>
      </c>
      <c r="AB70" s="479">
        <v>1</v>
      </c>
      <c r="AC70" s="476">
        <v>353</v>
      </c>
      <c r="AD70" s="480">
        <v>364</v>
      </c>
      <c r="AE70" s="195"/>
      <c r="AF70" s="195"/>
    </row>
    <row r="71" spans="1:32" x14ac:dyDescent="0.2">
      <c r="A71" s="580"/>
      <c r="B71" s="191" t="s">
        <v>175</v>
      </c>
      <c r="C71" s="472">
        <f t="shared" si="8"/>
        <v>168</v>
      </c>
      <c r="D71" s="473">
        <f t="shared" si="9"/>
        <v>1838</v>
      </c>
      <c r="E71" s="474">
        <f t="shared" si="10"/>
        <v>3602</v>
      </c>
      <c r="F71" s="471">
        <v>13</v>
      </c>
      <c r="G71" s="471">
        <v>711</v>
      </c>
      <c r="H71" s="471">
        <v>1714</v>
      </c>
      <c r="I71" s="477">
        <v>3</v>
      </c>
      <c r="J71" s="471">
        <v>23</v>
      </c>
      <c r="K71" s="478">
        <v>58</v>
      </c>
      <c r="L71" s="479">
        <v>59</v>
      </c>
      <c r="M71" s="476">
        <v>198</v>
      </c>
      <c r="N71" s="480">
        <v>439</v>
      </c>
      <c r="O71" s="479">
        <v>8</v>
      </c>
      <c r="P71" s="476">
        <v>34</v>
      </c>
      <c r="Q71" s="480">
        <v>74</v>
      </c>
      <c r="R71" s="477">
        <v>81</v>
      </c>
      <c r="S71" s="471">
        <v>116</v>
      </c>
      <c r="T71" s="476">
        <v>292</v>
      </c>
      <c r="U71" s="480">
        <v>604</v>
      </c>
      <c r="V71" s="479">
        <v>3</v>
      </c>
      <c r="W71" s="476">
        <v>24</v>
      </c>
      <c r="X71" s="480">
        <v>143</v>
      </c>
      <c r="Y71" s="477">
        <v>0</v>
      </c>
      <c r="Z71" s="471">
        <v>0</v>
      </c>
      <c r="AA71" s="478">
        <v>0</v>
      </c>
      <c r="AB71" s="479">
        <v>1</v>
      </c>
      <c r="AC71" s="476">
        <v>556</v>
      </c>
      <c r="AD71" s="480">
        <v>570</v>
      </c>
      <c r="AE71" s="195"/>
      <c r="AF71" s="195"/>
    </row>
    <row r="72" spans="1:32" x14ac:dyDescent="0.2">
      <c r="A72" s="580"/>
      <c r="B72" s="191" t="s">
        <v>34</v>
      </c>
      <c r="C72" s="472">
        <f t="shared" si="8"/>
        <v>279</v>
      </c>
      <c r="D72" s="473">
        <f t="shared" si="9"/>
        <v>1907</v>
      </c>
      <c r="E72" s="474">
        <f t="shared" si="10"/>
        <v>4360</v>
      </c>
      <c r="F72" s="471">
        <v>12</v>
      </c>
      <c r="G72" s="471">
        <v>435</v>
      </c>
      <c r="H72" s="471">
        <v>1013</v>
      </c>
      <c r="I72" s="477">
        <v>8</v>
      </c>
      <c r="J72" s="471">
        <v>70</v>
      </c>
      <c r="K72" s="478">
        <v>158</v>
      </c>
      <c r="L72" s="479">
        <v>48</v>
      </c>
      <c r="M72" s="476">
        <v>153</v>
      </c>
      <c r="N72" s="480">
        <v>347</v>
      </c>
      <c r="O72" s="479">
        <v>16</v>
      </c>
      <c r="P72" s="476">
        <v>198</v>
      </c>
      <c r="Q72" s="480">
        <v>478</v>
      </c>
      <c r="R72" s="477">
        <v>190</v>
      </c>
      <c r="S72" s="471">
        <v>367</v>
      </c>
      <c r="T72" s="476">
        <v>979</v>
      </c>
      <c r="U72" s="480">
        <v>2097</v>
      </c>
      <c r="V72" s="479">
        <v>5</v>
      </c>
      <c r="W72" s="476">
        <v>72</v>
      </c>
      <c r="X72" s="480">
        <v>267</v>
      </c>
      <c r="Y72" s="477">
        <v>0</v>
      </c>
      <c r="Z72" s="471">
        <v>0</v>
      </c>
      <c r="AA72" s="478">
        <v>0</v>
      </c>
      <c r="AB72" s="477">
        <v>0</v>
      </c>
      <c r="AC72" s="471">
        <v>0</v>
      </c>
      <c r="AD72" s="478">
        <v>0</v>
      </c>
      <c r="AE72" s="195"/>
      <c r="AF72" s="195"/>
    </row>
    <row r="73" spans="1:32" x14ac:dyDescent="0.2">
      <c r="A73" s="580"/>
      <c r="B73" s="191" t="s">
        <v>33</v>
      </c>
      <c r="C73" s="472">
        <f t="shared" si="8"/>
        <v>93</v>
      </c>
      <c r="D73" s="473">
        <f t="shared" si="9"/>
        <v>575</v>
      </c>
      <c r="E73" s="474">
        <f t="shared" si="10"/>
        <v>1300</v>
      </c>
      <c r="F73" s="471">
        <v>4</v>
      </c>
      <c r="G73" s="471">
        <v>255</v>
      </c>
      <c r="H73" s="471">
        <v>594</v>
      </c>
      <c r="I73" s="477">
        <v>3</v>
      </c>
      <c r="J73" s="471">
        <v>26</v>
      </c>
      <c r="K73" s="478">
        <v>64</v>
      </c>
      <c r="L73" s="479">
        <v>19</v>
      </c>
      <c r="M73" s="476">
        <v>61</v>
      </c>
      <c r="N73" s="480">
        <v>133</v>
      </c>
      <c r="O73" s="479">
        <v>16</v>
      </c>
      <c r="P73" s="476">
        <v>62</v>
      </c>
      <c r="Q73" s="480">
        <v>138</v>
      </c>
      <c r="R73" s="477">
        <v>50</v>
      </c>
      <c r="S73" s="471">
        <v>70</v>
      </c>
      <c r="T73" s="476">
        <v>166</v>
      </c>
      <c r="U73" s="480">
        <v>331</v>
      </c>
      <c r="V73" s="477">
        <v>1</v>
      </c>
      <c r="W73" s="471">
        <v>5</v>
      </c>
      <c r="X73" s="478">
        <v>40</v>
      </c>
      <c r="Y73" s="477">
        <v>0</v>
      </c>
      <c r="Z73" s="471">
        <v>0</v>
      </c>
      <c r="AA73" s="478">
        <v>0</v>
      </c>
      <c r="AB73" s="477">
        <v>0</v>
      </c>
      <c r="AC73" s="471">
        <v>0</v>
      </c>
      <c r="AD73" s="478">
        <v>0</v>
      </c>
      <c r="AE73" s="195"/>
      <c r="AF73" s="195"/>
    </row>
    <row r="74" spans="1:32" x14ac:dyDescent="0.2">
      <c r="A74" s="580"/>
      <c r="B74" s="191" t="s">
        <v>32</v>
      </c>
      <c r="C74" s="472">
        <f t="shared" si="8"/>
        <v>171</v>
      </c>
      <c r="D74" s="473">
        <f t="shared" si="9"/>
        <v>1016</v>
      </c>
      <c r="E74" s="474">
        <f t="shared" si="10"/>
        <v>2261</v>
      </c>
      <c r="F74" s="471">
        <v>12</v>
      </c>
      <c r="G74" s="471">
        <v>539</v>
      </c>
      <c r="H74" s="471">
        <v>1195</v>
      </c>
      <c r="I74" s="477">
        <v>2</v>
      </c>
      <c r="J74" s="471">
        <v>6</v>
      </c>
      <c r="K74" s="478">
        <v>13</v>
      </c>
      <c r="L74" s="479">
        <v>55</v>
      </c>
      <c r="M74" s="476">
        <v>159</v>
      </c>
      <c r="N74" s="480">
        <v>369</v>
      </c>
      <c r="O74" s="479">
        <v>6</v>
      </c>
      <c r="P74" s="476">
        <v>21</v>
      </c>
      <c r="Q74" s="480">
        <v>47</v>
      </c>
      <c r="R74" s="477">
        <v>94</v>
      </c>
      <c r="S74" s="471">
        <v>120</v>
      </c>
      <c r="T74" s="476">
        <v>276</v>
      </c>
      <c r="U74" s="480">
        <v>550</v>
      </c>
      <c r="V74" s="479">
        <v>1</v>
      </c>
      <c r="W74" s="476">
        <v>9</v>
      </c>
      <c r="X74" s="480">
        <v>51</v>
      </c>
      <c r="Y74" s="477">
        <v>1</v>
      </c>
      <c r="Z74" s="471">
        <v>6</v>
      </c>
      <c r="AA74" s="478">
        <v>36</v>
      </c>
      <c r="AB74" s="479">
        <v>0</v>
      </c>
      <c r="AC74" s="476">
        <v>0</v>
      </c>
      <c r="AD74" s="480">
        <v>0</v>
      </c>
      <c r="AE74" s="195"/>
      <c r="AF74" s="195"/>
    </row>
    <row r="75" spans="1:32" x14ac:dyDescent="0.2">
      <c r="A75" s="580"/>
      <c r="B75" s="191" t="s">
        <v>24</v>
      </c>
      <c r="C75" s="472">
        <f t="shared" si="8"/>
        <v>120</v>
      </c>
      <c r="D75" s="473">
        <f t="shared" si="9"/>
        <v>646</v>
      </c>
      <c r="E75" s="474">
        <f t="shared" si="10"/>
        <v>1538</v>
      </c>
      <c r="F75" s="471">
        <v>9</v>
      </c>
      <c r="G75" s="471">
        <v>237</v>
      </c>
      <c r="H75" s="471">
        <v>581</v>
      </c>
      <c r="I75" s="477">
        <v>9</v>
      </c>
      <c r="J75" s="471">
        <v>71</v>
      </c>
      <c r="K75" s="478">
        <v>158</v>
      </c>
      <c r="L75" s="479">
        <v>22</v>
      </c>
      <c r="M75" s="476">
        <v>60</v>
      </c>
      <c r="N75" s="480">
        <v>148</v>
      </c>
      <c r="O75" s="479">
        <v>7</v>
      </c>
      <c r="P75" s="476">
        <v>24</v>
      </c>
      <c r="Q75" s="480">
        <v>53</v>
      </c>
      <c r="R75" s="477">
        <v>72</v>
      </c>
      <c r="S75" s="471">
        <v>100</v>
      </c>
      <c r="T75" s="476">
        <v>246</v>
      </c>
      <c r="U75" s="480">
        <v>524</v>
      </c>
      <c r="V75" s="477">
        <v>1</v>
      </c>
      <c r="W75" s="471">
        <v>8</v>
      </c>
      <c r="X75" s="478">
        <v>74</v>
      </c>
      <c r="Y75" s="477">
        <v>0</v>
      </c>
      <c r="Z75" s="471">
        <v>0</v>
      </c>
      <c r="AA75" s="478">
        <v>0</v>
      </c>
      <c r="AB75" s="477">
        <v>0</v>
      </c>
      <c r="AC75" s="471">
        <v>0</v>
      </c>
      <c r="AD75" s="478">
        <v>0</v>
      </c>
      <c r="AE75" s="195"/>
      <c r="AF75" s="195"/>
    </row>
    <row r="76" spans="1:32" x14ac:dyDescent="0.2">
      <c r="A76" s="580"/>
      <c r="B76" s="191" t="s">
        <v>31</v>
      </c>
      <c r="C76" s="472">
        <f t="shared" si="8"/>
        <v>387</v>
      </c>
      <c r="D76" s="473">
        <f t="shared" si="9"/>
        <v>1996</v>
      </c>
      <c r="E76" s="474">
        <f t="shared" si="10"/>
        <v>4651</v>
      </c>
      <c r="F76" s="471">
        <v>11</v>
      </c>
      <c r="G76" s="471">
        <v>514</v>
      </c>
      <c r="H76" s="471">
        <v>1193</v>
      </c>
      <c r="I76" s="477">
        <v>15</v>
      </c>
      <c r="J76" s="471">
        <v>153</v>
      </c>
      <c r="K76" s="478">
        <v>364</v>
      </c>
      <c r="L76" s="479">
        <v>72</v>
      </c>
      <c r="M76" s="476">
        <v>204</v>
      </c>
      <c r="N76" s="480">
        <v>431</v>
      </c>
      <c r="O76" s="479">
        <v>25</v>
      </c>
      <c r="P76" s="476">
        <v>120</v>
      </c>
      <c r="Q76" s="480">
        <v>281</v>
      </c>
      <c r="R76" s="477">
        <v>250</v>
      </c>
      <c r="S76" s="471">
        <v>341</v>
      </c>
      <c r="T76" s="476">
        <v>842</v>
      </c>
      <c r="U76" s="480">
        <v>1705</v>
      </c>
      <c r="V76" s="479">
        <v>11</v>
      </c>
      <c r="W76" s="476">
        <v>152</v>
      </c>
      <c r="X76" s="480">
        <v>619</v>
      </c>
      <c r="Y76" s="477">
        <v>3</v>
      </c>
      <c r="Z76" s="471">
        <v>11</v>
      </c>
      <c r="AA76" s="478">
        <v>58</v>
      </c>
      <c r="AB76" s="477">
        <v>0</v>
      </c>
      <c r="AC76" s="476">
        <v>0</v>
      </c>
      <c r="AD76" s="478">
        <v>0</v>
      </c>
      <c r="AE76" s="195"/>
      <c r="AF76" s="195"/>
    </row>
    <row r="77" spans="1:32" ht="16.5" thickBot="1" x14ac:dyDescent="0.3">
      <c r="A77" s="581"/>
      <c r="B77" s="194" t="s">
        <v>22</v>
      </c>
      <c r="C77" s="498">
        <f t="shared" si="8"/>
        <v>3722</v>
      </c>
      <c r="D77" s="499">
        <f t="shared" si="9"/>
        <v>27629</v>
      </c>
      <c r="E77" s="500">
        <f t="shared" si="10"/>
        <v>55423</v>
      </c>
      <c r="F77" s="502">
        <v>141</v>
      </c>
      <c r="G77" s="502">
        <v>9221</v>
      </c>
      <c r="H77" s="502">
        <v>20603</v>
      </c>
      <c r="I77" s="503">
        <v>80</v>
      </c>
      <c r="J77" s="502">
        <v>700</v>
      </c>
      <c r="K77" s="504">
        <v>1643</v>
      </c>
      <c r="L77" s="503">
        <v>604</v>
      </c>
      <c r="M77" s="502">
        <v>1999</v>
      </c>
      <c r="N77" s="504">
        <v>4473</v>
      </c>
      <c r="O77" s="503">
        <v>148</v>
      </c>
      <c r="P77" s="502">
        <v>920</v>
      </c>
      <c r="Q77" s="504">
        <v>2115</v>
      </c>
      <c r="R77" s="503">
        <v>2684</v>
      </c>
      <c r="S77" s="502">
        <v>3693</v>
      </c>
      <c r="T77" s="502">
        <v>9800</v>
      </c>
      <c r="U77" s="504">
        <v>19303</v>
      </c>
      <c r="V77" s="503">
        <v>48</v>
      </c>
      <c r="W77" s="502">
        <v>586</v>
      </c>
      <c r="X77" s="504">
        <v>2545</v>
      </c>
      <c r="Y77" s="503">
        <v>7</v>
      </c>
      <c r="Z77" s="502">
        <v>24</v>
      </c>
      <c r="AA77" s="504">
        <v>140</v>
      </c>
      <c r="AB77" s="503">
        <v>10</v>
      </c>
      <c r="AC77" s="502">
        <v>4379</v>
      </c>
      <c r="AD77" s="504">
        <v>4601</v>
      </c>
      <c r="AE77" s="195"/>
      <c r="AF77" s="195"/>
    </row>
    <row r="78" spans="1:32" x14ac:dyDescent="0.2">
      <c r="A78" s="579">
        <v>2019</v>
      </c>
      <c r="B78" s="191" t="s">
        <v>36</v>
      </c>
      <c r="C78" s="488">
        <f>F78+I78+L78+O78+R78+V78+Y78+AB78</f>
        <v>104</v>
      </c>
      <c r="D78" s="489">
        <f t="shared" si="9"/>
        <v>2235</v>
      </c>
      <c r="E78" s="490">
        <f t="shared" si="10"/>
        <v>3309</v>
      </c>
      <c r="F78" s="471">
        <v>10</v>
      </c>
      <c r="G78" s="471">
        <v>631</v>
      </c>
      <c r="H78" s="471">
        <v>1334</v>
      </c>
      <c r="I78" s="477">
        <v>5</v>
      </c>
      <c r="J78" s="471">
        <v>34</v>
      </c>
      <c r="K78" s="478">
        <v>90</v>
      </c>
      <c r="L78" s="479">
        <v>30</v>
      </c>
      <c r="M78" s="476">
        <v>80</v>
      </c>
      <c r="N78" s="480">
        <v>172.00000000000003</v>
      </c>
      <c r="O78" s="496">
        <v>11</v>
      </c>
      <c r="P78" s="492">
        <v>26</v>
      </c>
      <c r="Q78" s="497">
        <v>69</v>
      </c>
      <c r="R78" s="477">
        <v>46</v>
      </c>
      <c r="S78" s="471">
        <v>61</v>
      </c>
      <c r="T78" s="476">
        <v>138</v>
      </c>
      <c r="U78" s="480">
        <v>270</v>
      </c>
      <c r="V78" s="471">
        <v>0</v>
      </c>
      <c r="W78" s="476">
        <v>0</v>
      </c>
      <c r="X78" s="480">
        <v>0</v>
      </c>
      <c r="Y78" s="471">
        <v>0</v>
      </c>
      <c r="Z78" s="476">
        <v>0</v>
      </c>
      <c r="AA78" s="480">
        <v>0</v>
      </c>
      <c r="AB78" s="471">
        <v>2</v>
      </c>
      <c r="AC78" s="476">
        <v>1326</v>
      </c>
      <c r="AD78" s="480">
        <v>1374</v>
      </c>
      <c r="AE78" s="195"/>
      <c r="AF78" s="195"/>
    </row>
    <row r="79" spans="1:32" x14ac:dyDescent="0.2">
      <c r="A79" s="580"/>
      <c r="B79" s="191" t="s">
        <v>177</v>
      </c>
      <c r="C79" s="472">
        <f t="shared" ref="C79:C89" si="11">F79+I79+L79+O79+R79+V79+Y79+AB79</f>
        <v>230</v>
      </c>
      <c r="D79" s="473">
        <f t="shared" si="9"/>
        <v>1130</v>
      </c>
      <c r="E79" s="474">
        <f t="shared" si="10"/>
        <v>2393</v>
      </c>
      <c r="F79" s="471">
        <v>8</v>
      </c>
      <c r="G79" s="471">
        <v>378</v>
      </c>
      <c r="H79" s="471">
        <v>764</v>
      </c>
      <c r="I79" s="477">
        <v>10</v>
      </c>
      <c r="J79" s="471">
        <v>86.000000000000014</v>
      </c>
      <c r="K79" s="478">
        <v>193.00000000000006</v>
      </c>
      <c r="L79" s="479">
        <v>35</v>
      </c>
      <c r="M79" s="476">
        <v>107</v>
      </c>
      <c r="N79" s="480">
        <v>235.99999999999994</v>
      </c>
      <c r="O79" s="479">
        <v>16</v>
      </c>
      <c r="P79" s="476">
        <v>40.000000000000007</v>
      </c>
      <c r="Q79" s="480">
        <v>90</v>
      </c>
      <c r="R79" s="477">
        <v>157</v>
      </c>
      <c r="S79" s="471">
        <v>187</v>
      </c>
      <c r="T79" s="476">
        <v>446</v>
      </c>
      <c r="U79" s="480">
        <v>866</v>
      </c>
      <c r="V79" s="471">
        <v>3</v>
      </c>
      <c r="W79" s="476">
        <v>55</v>
      </c>
      <c r="X79" s="480">
        <v>202</v>
      </c>
      <c r="Y79" s="471">
        <v>0</v>
      </c>
      <c r="Z79" s="476">
        <v>0</v>
      </c>
      <c r="AA79" s="480">
        <v>0</v>
      </c>
      <c r="AB79" s="471">
        <v>1</v>
      </c>
      <c r="AC79" s="476">
        <v>18</v>
      </c>
      <c r="AD79" s="480">
        <v>42</v>
      </c>
      <c r="AE79" s="195"/>
      <c r="AF79" s="195"/>
    </row>
    <row r="80" spans="1:32" x14ac:dyDescent="0.2">
      <c r="A80" s="580"/>
      <c r="B80" s="191" t="s">
        <v>174</v>
      </c>
      <c r="C80" s="472">
        <f t="shared" si="11"/>
        <v>112</v>
      </c>
      <c r="D80" s="473">
        <f t="shared" si="9"/>
        <v>594</v>
      </c>
      <c r="E80" s="474">
        <f t="shared" si="10"/>
        <v>1430</v>
      </c>
      <c r="F80" s="471">
        <v>7</v>
      </c>
      <c r="G80" s="471">
        <v>207</v>
      </c>
      <c r="H80" s="471">
        <v>541</v>
      </c>
      <c r="I80" s="477">
        <v>7</v>
      </c>
      <c r="J80" s="471">
        <v>30.999999999999996</v>
      </c>
      <c r="K80" s="478">
        <v>65</v>
      </c>
      <c r="L80" s="479">
        <v>35</v>
      </c>
      <c r="M80" s="476">
        <v>119</v>
      </c>
      <c r="N80" s="480">
        <v>278.99999999999994</v>
      </c>
      <c r="O80" s="479">
        <v>11</v>
      </c>
      <c r="P80" s="476">
        <v>34.999999999999993</v>
      </c>
      <c r="Q80" s="480">
        <v>78</v>
      </c>
      <c r="R80" s="477">
        <v>50</v>
      </c>
      <c r="S80" s="471">
        <v>71</v>
      </c>
      <c r="T80" s="476">
        <v>171</v>
      </c>
      <c r="U80" s="480">
        <v>346</v>
      </c>
      <c r="V80" s="471">
        <v>2</v>
      </c>
      <c r="W80" s="476">
        <v>31</v>
      </c>
      <c r="X80" s="480">
        <v>121</v>
      </c>
      <c r="Y80" s="471">
        <v>0</v>
      </c>
      <c r="Z80" s="476">
        <v>0</v>
      </c>
      <c r="AA80" s="480">
        <v>0</v>
      </c>
      <c r="AB80" s="471">
        <v>0</v>
      </c>
      <c r="AC80" s="476">
        <v>0</v>
      </c>
      <c r="AD80" s="480">
        <v>0</v>
      </c>
      <c r="AE80" s="195"/>
      <c r="AF80" s="195"/>
    </row>
    <row r="81" spans="1:32" x14ac:dyDescent="0.2">
      <c r="A81" s="580"/>
      <c r="B81" s="191" t="s">
        <v>28</v>
      </c>
      <c r="C81" s="472">
        <f t="shared" si="11"/>
        <v>633</v>
      </c>
      <c r="D81" s="473">
        <f t="shared" si="9"/>
        <v>8935</v>
      </c>
      <c r="E81" s="474">
        <f t="shared" si="10"/>
        <v>17174.000000000004</v>
      </c>
      <c r="F81" s="471">
        <v>38</v>
      </c>
      <c r="G81" s="471">
        <v>4791</v>
      </c>
      <c r="H81" s="471">
        <v>10306.000000000004</v>
      </c>
      <c r="I81" s="477">
        <v>2</v>
      </c>
      <c r="J81" s="471">
        <v>17</v>
      </c>
      <c r="K81" s="478">
        <v>37</v>
      </c>
      <c r="L81" s="479">
        <v>60</v>
      </c>
      <c r="M81" s="476">
        <v>206</v>
      </c>
      <c r="N81" s="480">
        <v>425.00000000000006</v>
      </c>
      <c r="O81" s="479">
        <v>31</v>
      </c>
      <c r="P81" s="476">
        <v>407.99999999999994</v>
      </c>
      <c r="Q81" s="480">
        <v>917.00000000000011</v>
      </c>
      <c r="R81" s="477">
        <v>489</v>
      </c>
      <c r="S81" s="471">
        <v>748</v>
      </c>
      <c r="T81" s="476">
        <v>1480</v>
      </c>
      <c r="U81" s="480">
        <v>2914</v>
      </c>
      <c r="V81" s="471">
        <v>8</v>
      </c>
      <c r="W81" s="476">
        <v>120</v>
      </c>
      <c r="X81" s="480">
        <v>545</v>
      </c>
      <c r="Y81" s="471">
        <v>0</v>
      </c>
      <c r="Z81" s="476">
        <v>0</v>
      </c>
      <c r="AA81" s="480">
        <v>0</v>
      </c>
      <c r="AB81" s="471">
        <v>5</v>
      </c>
      <c r="AC81" s="476">
        <v>1913</v>
      </c>
      <c r="AD81" s="480">
        <v>2030</v>
      </c>
      <c r="AE81" s="195"/>
      <c r="AF81" s="195"/>
    </row>
    <row r="82" spans="1:32" x14ac:dyDescent="0.2">
      <c r="A82" s="580"/>
      <c r="B82" s="191" t="s">
        <v>35</v>
      </c>
      <c r="C82" s="472">
        <f t="shared" si="11"/>
        <v>2180</v>
      </c>
      <c r="D82" s="473">
        <f t="shared" si="9"/>
        <v>9015</v>
      </c>
      <c r="E82" s="474">
        <f t="shared" si="10"/>
        <v>18301</v>
      </c>
      <c r="F82" s="471">
        <v>20</v>
      </c>
      <c r="G82" s="471">
        <v>733</v>
      </c>
      <c r="H82" s="471">
        <v>1930</v>
      </c>
      <c r="I82" s="477">
        <v>16</v>
      </c>
      <c r="J82" s="471">
        <v>185</v>
      </c>
      <c r="K82" s="478">
        <v>452</v>
      </c>
      <c r="L82" s="479">
        <v>198</v>
      </c>
      <c r="M82" s="476">
        <v>673.00000000000045</v>
      </c>
      <c r="N82" s="480">
        <v>1563.0000000000002</v>
      </c>
      <c r="O82" s="479">
        <v>49</v>
      </c>
      <c r="P82" s="476">
        <v>147.99999999999997</v>
      </c>
      <c r="Q82" s="480">
        <v>340.99999999999994</v>
      </c>
      <c r="R82" s="477">
        <v>1880</v>
      </c>
      <c r="S82" s="471">
        <v>2209</v>
      </c>
      <c r="T82" s="476">
        <v>6688</v>
      </c>
      <c r="U82" s="480">
        <v>12990</v>
      </c>
      <c r="V82" s="471">
        <v>13</v>
      </c>
      <c r="W82" s="476">
        <v>111</v>
      </c>
      <c r="X82" s="480">
        <v>486</v>
      </c>
      <c r="Y82" s="471">
        <v>3</v>
      </c>
      <c r="Z82" s="476">
        <v>7</v>
      </c>
      <c r="AA82" s="480">
        <v>46</v>
      </c>
      <c r="AB82" s="471">
        <v>1</v>
      </c>
      <c r="AC82" s="476">
        <v>470</v>
      </c>
      <c r="AD82" s="480">
        <v>493</v>
      </c>
      <c r="AE82" s="195"/>
      <c r="AF82" s="195"/>
    </row>
    <row r="83" spans="1:32" x14ac:dyDescent="0.2">
      <c r="A83" s="580"/>
      <c r="B83" s="191" t="s">
        <v>175</v>
      </c>
      <c r="C83" s="472">
        <f t="shared" si="11"/>
        <v>204</v>
      </c>
      <c r="D83" s="473">
        <f t="shared" si="9"/>
        <v>2116</v>
      </c>
      <c r="E83" s="474">
        <f t="shared" si="10"/>
        <v>4268</v>
      </c>
      <c r="F83" s="471">
        <v>14</v>
      </c>
      <c r="G83" s="471">
        <v>838</v>
      </c>
      <c r="H83" s="471">
        <v>1964</v>
      </c>
      <c r="I83" s="477">
        <v>4</v>
      </c>
      <c r="J83" s="471">
        <v>32</v>
      </c>
      <c r="K83" s="478">
        <v>79</v>
      </c>
      <c r="L83" s="479">
        <v>64</v>
      </c>
      <c r="M83" s="476">
        <v>228.99999999999997</v>
      </c>
      <c r="N83" s="480">
        <v>503.00000000000017</v>
      </c>
      <c r="O83" s="479">
        <v>11</v>
      </c>
      <c r="P83" s="476">
        <v>47.000000000000007</v>
      </c>
      <c r="Q83" s="480">
        <v>109.99999999999999</v>
      </c>
      <c r="R83" s="477">
        <v>106</v>
      </c>
      <c r="S83" s="471">
        <v>182</v>
      </c>
      <c r="T83" s="476">
        <v>389</v>
      </c>
      <c r="U83" s="480">
        <v>836</v>
      </c>
      <c r="V83" s="471">
        <v>3</v>
      </c>
      <c r="W83" s="476">
        <v>24</v>
      </c>
      <c r="X83" s="480">
        <v>143</v>
      </c>
      <c r="Y83" s="471">
        <v>1</v>
      </c>
      <c r="Z83" s="476">
        <v>1</v>
      </c>
      <c r="AA83" s="480">
        <v>5</v>
      </c>
      <c r="AB83" s="471">
        <v>1</v>
      </c>
      <c r="AC83" s="476">
        <v>556</v>
      </c>
      <c r="AD83" s="480">
        <v>628</v>
      </c>
      <c r="AE83" s="195"/>
      <c r="AF83" s="195"/>
    </row>
    <row r="84" spans="1:32" x14ac:dyDescent="0.2">
      <c r="A84" s="580"/>
      <c r="B84" s="191" t="s">
        <v>34</v>
      </c>
      <c r="C84" s="472">
        <f t="shared" si="11"/>
        <v>303</v>
      </c>
      <c r="D84" s="473">
        <f t="shared" si="9"/>
        <v>1959</v>
      </c>
      <c r="E84" s="474">
        <f t="shared" si="10"/>
        <v>4460</v>
      </c>
      <c r="F84" s="471">
        <v>11</v>
      </c>
      <c r="G84" s="471">
        <v>421</v>
      </c>
      <c r="H84" s="471">
        <v>988.00000000000011</v>
      </c>
      <c r="I84" s="477">
        <v>8</v>
      </c>
      <c r="J84" s="471">
        <v>67</v>
      </c>
      <c r="K84" s="478">
        <v>153</v>
      </c>
      <c r="L84" s="479">
        <v>45</v>
      </c>
      <c r="M84" s="476">
        <v>145.99999999999997</v>
      </c>
      <c r="N84" s="480">
        <v>333</v>
      </c>
      <c r="O84" s="479">
        <v>22</v>
      </c>
      <c r="P84" s="476">
        <v>228.99999999999994</v>
      </c>
      <c r="Q84" s="480">
        <v>540</v>
      </c>
      <c r="R84" s="477">
        <v>212</v>
      </c>
      <c r="S84" s="471">
        <v>388</v>
      </c>
      <c r="T84" s="476">
        <v>1028</v>
      </c>
      <c r="U84" s="480">
        <v>2189</v>
      </c>
      <c r="V84" s="471">
        <v>5</v>
      </c>
      <c r="W84" s="476">
        <v>68</v>
      </c>
      <c r="X84" s="480">
        <v>257</v>
      </c>
      <c r="Y84" s="471">
        <v>0</v>
      </c>
      <c r="Z84" s="476">
        <v>0</v>
      </c>
      <c r="AA84" s="480">
        <v>0</v>
      </c>
      <c r="AB84" s="471">
        <v>0</v>
      </c>
      <c r="AC84" s="476">
        <v>0</v>
      </c>
      <c r="AD84" s="480">
        <v>0</v>
      </c>
      <c r="AE84" s="195"/>
      <c r="AF84" s="195"/>
    </row>
    <row r="85" spans="1:32" x14ac:dyDescent="0.2">
      <c r="A85" s="580"/>
      <c r="B85" s="191" t="s">
        <v>33</v>
      </c>
      <c r="C85" s="472">
        <f t="shared" si="11"/>
        <v>109</v>
      </c>
      <c r="D85" s="473">
        <f t="shared" si="9"/>
        <v>605</v>
      </c>
      <c r="E85" s="474">
        <f t="shared" si="10"/>
        <v>1367</v>
      </c>
      <c r="F85" s="471">
        <v>4</v>
      </c>
      <c r="G85" s="471">
        <v>255</v>
      </c>
      <c r="H85" s="471">
        <v>594</v>
      </c>
      <c r="I85" s="477">
        <v>3</v>
      </c>
      <c r="J85" s="471">
        <v>26</v>
      </c>
      <c r="K85" s="478">
        <v>64</v>
      </c>
      <c r="L85" s="479">
        <v>19</v>
      </c>
      <c r="M85" s="476">
        <v>60</v>
      </c>
      <c r="N85" s="480">
        <v>132</v>
      </c>
      <c r="O85" s="479">
        <v>22</v>
      </c>
      <c r="P85" s="476">
        <v>72</v>
      </c>
      <c r="Q85" s="480">
        <v>163</v>
      </c>
      <c r="R85" s="477">
        <v>60</v>
      </c>
      <c r="S85" s="471">
        <v>82</v>
      </c>
      <c r="T85" s="476">
        <v>187</v>
      </c>
      <c r="U85" s="480">
        <v>374</v>
      </c>
      <c r="V85" s="471">
        <v>1</v>
      </c>
      <c r="W85" s="476">
        <v>5</v>
      </c>
      <c r="X85" s="480">
        <v>40</v>
      </c>
      <c r="Y85" s="471">
        <v>0</v>
      </c>
      <c r="Z85" s="476">
        <v>0</v>
      </c>
      <c r="AA85" s="480">
        <v>0</v>
      </c>
      <c r="AB85" s="471">
        <v>0</v>
      </c>
      <c r="AC85" s="476">
        <v>0</v>
      </c>
      <c r="AD85" s="480">
        <v>0</v>
      </c>
      <c r="AE85" s="195"/>
      <c r="AF85" s="195"/>
    </row>
    <row r="86" spans="1:32" x14ac:dyDescent="0.2">
      <c r="A86" s="580"/>
      <c r="B86" s="191" t="s">
        <v>32</v>
      </c>
      <c r="C86" s="472">
        <f t="shared" si="11"/>
        <v>218</v>
      </c>
      <c r="D86" s="473">
        <f t="shared" si="9"/>
        <v>1173</v>
      </c>
      <c r="E86" s="474">
        <f t="shared" si="10"/>
        <v>2578</v>
      </c>
      <c r="F86" s="471">
        <v>12</v>
      </c>
      <c r="G86" s="471">
        <v>539</v>
      </c>
      <c r="H86" s="471">
        <v>1195</v>
      </c>
      <c r="I86" s="477">
        <v>2</v>
      </c>
      <c r="J86" s="471">
        <v>12</v>
      </c>
      <c r="K86" s="478">
        <v>28</v>
      </c>
      <c r="L86" s="479">
        <v>57</v>
      </c>
      <c r="M86" s="476">
        <v>162.00000000000003</v>
      </c>
      <c r="N86" s="480">
        <v>368.00000000000011</v>
      </c>
      <c r="O86" s="479">
        <v>7</v>
      </c>
      <c r="P86" s="476">
        <v>26</v>
      </c>
      <c r="Q86" s="480">
        <v>57</v>
      </c>
      <c r="R86" s="477">
        <v>136</v>
      </c>
      <c r="S86" s="471">
        <v>175</v>
      </c>
      <c r="T86" s="476">
        <v>414</v>
      </c>
      <c r="U86" s="480">
        <v>821</v>
      </c>
      <c r="V86" s="471">
        <v>1</v>
      </c>
      <c r="W86" s="476">
        <v>9</v>
      </c>
      <c r="X86" s="480">
        <v>51</v>
      </c>
      <c r="Y86" s="471">
        <v>3</v>
      </c>
      <c r="Z86" s="476">
        <v>11</v>
      </c>
      <c r="AA86" s="480">
        <v>58</v>
      </c>
      <c r="AB86" s="471">
        <v>0</v>
      </c>
      <c r="AC86" s="476">
        <v>0</v>
      </c>
      <c r="AD86" s="480">
        <v>0</v>
      </c>
      <c r="AE86" s="195"/>
      <c r="AF86" s="195"/>
    </row>
    <row r="87" spans="1:32" x14ac:dyDescent="0.2">
      <c r="A87" s="580"/>
      <c r="B87" s="191" t="s">
        <v>24</v>
      </c>
      <c r="C87" s="472">
        <f t="shared" si="11"/>
        <v>158</v>
      </c>
      <c r="D87" s="473">
        <f t="shared" si="9"/>
        <v>758</v>
      </c>
      <c r="E87" s="474">
        <f t="shared" si="10"/>
        <v>1781</v>
      </c>
      <c r="F87" s="471">
        <v>9</v>
      </c>
      <c r="G87" s="471">
        <v>237</v>
      </c>
      <c r="H87" s="471">
        <v>585</v>
      </c>
      <c r="I87" s="477">
        <v>8</v>
      </c>
      <c r="J87" s="471">
        <v>68</v>
      </c>
      <c r="K87" s="478">
        <v>151</v>
      </c>
      <c r="L87" s="479">
        <v>33</v>
      </c>
      <c r="M87" s="476">
        <v>81</v>
      </c>
      <c r="N87" s="480">
        <v>193.99999999999997</v>
      </c>
      <c r="O87" s="479">
        <v>10</v>
      </c>
      <c r="P87" s="476">
        <v>43.999999999999993</v>
      </c>
      <c r="Q87" s="480">
        <v>95</v>
      </c>
      <c r="R87" s="477">
        <v>97</v>
      </c>
      <c r="S87" s="471">
        <v>133</v>
      </c>
      <c r="T87" s="476">
        <v>320</v>
      </c>
      <c r="U87" s="480">
        <v>682</v>
      </c>
      <c r="V87" s="471">
        <v>1</v>
      </c>
      <c r="W87" s="476">
        <v>8</v>
      </c>
      <c r="X87" s="480">
        <v>74</v>
      </c>
      <c r="Y87" s="471">
        <v>0</v>
      </c>
      <c r="Z87" s="476">
        <v>0</v>
      </c>
      <c r="AA87" s="480">
        <v>0</v>
      </c>
      <c r="AB87" s="471">
        <v>0</v>
      </c>
      <c r="AC87" s="476">
        <v>0</v>
      </c>
      <c r="AD87" s="480">
        <v>0</v>
      </c>
      <c r="AE87" s="195"/>
      <c r="AF87" s="195"/>
    </row>
    <row r="88" spans="1:32" x14ac:dyDescent="0.2">
      <c r="A88" s="580"/>
      <c r="B88" s="191" t="s">
        <v>31</v>
      </c>
      <c r="C88" s="472">
        <f t="shared" si="11"/>
        <v>445</v>
      </c>
      <c r="D88" s="473">
        <f t="shared" si="9"/>
        <v>2178</v>
      </c>
      <c r="E88" s="474">
        <f t="shared" si="10"/>
        <v>5040</v>
      </c>
      <c r="F88" s="471">
        <v>12</v>
      </c>
      <c r="G88" s="471">
        <v>562</v>
      </c>
      <c r="H88" s="471">
        <v>1297</v>
      </c>
      <c r="I88" s="477">
        <v>13</v>
      </c>
      <c r="J88" s="471">
        <v>140</v>
      </c>
      <c r="K88" s="478">
        <v>339</v>
      </c>
      <c r="L88" s="479">
        <v>74</v>
      </c>
      <c r="M88" s="476">
        <v>199.99999999999994</v>
      </c>
      <c r="N88" s="480">
        <v>437</v>
      </c>
      <c r="O88" s="479">
        <v>37</v>
      </c>
      <c r="P88" s="476">
        <v>139</v>
      </c>
      <c r="Q88" s="480">
        <v>320.00000000000006</v>
      </c>
      <c r="R88" s="477">
        <v>295</v>
      </c>
      <c r="S88" s="471">
        <v>393</v>
      </c>
      <c r="T88" s="476">
        <v>974</v>
      </c>
      <c r="U88" s="480">
        <v>1970</v>
      </c>
      <c r="V88" s="471">
        <v>11</v>
      </c>
      <c r="W88" s="476">
        <v>152</v>
      </c>
      <c r="X88" s="480">
        <v>619</v>
      </c>
      <c r="Y88" s="471">
        <v>3</v>
      </c>
      <c r="Z88" s="476">
        <v>11</v>
      </c>
      <c r="AA88" s="480">
        <v>58</v>
      </c>
      <c r="AB88" s="471">
        <v>0</v>
      </c>
      <c r="AC88" s="476">
        <v>0</v>
      </c>
      <c r="AD88" s="480">
        <v>0</v>
      </c>
      <c r="AE88" s="195"/>
      <c r="AF88" s="195"/>
    </row>
    <row r="89" spans="1:32" ht="16.5" thickBot="1" x14ac:dyDescent="0.3">
      <c r="A89" s="581"/>
      <c r="B89" s="194" t="s">
        <v>22</v>
      </c>
      <c r="C89" s="498">
        <f t="shared" si="11"/>
        <v>4696</v>
      </c>
      <c r="D89" s="499">
        <f t="shared" si="9"/>
        <v>30698</v>
      </c>
      <c r="E89" s="500">
        <f t="shared" si="10"/>
        <v>62101</v>
      </c>
      <c r="F89" s="502">
        <v>145</v>
      </c>
      <c r="G89" s="502">
        <v>9592</v>
      </c>
      <c r="H89" s="502">
        <v>21498.000000000004</v>
      </c>
      <c r="I89" s="503">
        <v>78</v>
      </c>
      <c r="J89" s="502">
        <v>698</v>
      </c>
      <c r="K89" s="504">
        <v>1651</v>
      </c>
      <c r="L89" s="503">
        <v>650</v>
      </c>
      <c r="M89" s="502">
        <v>2063.0000000000005</v>
      </c>
      <c r="N89" s="504">
        <v>4642</v>
      </c>
      <c r="O89" s="503">
        <v>227</v>
      </c>
      <c r="P89" s="502">
        <v>1213.9999999999998</v>
      </c>
      <c r="Q89" s="504">
        <v>2780</v>
      </c>
      <c r="R89" s="503">
        <v>3528</v>
      </c>
      <c r="S89" s="502">
        <v>4629</v>
      </c>
      <c r="T89" s="502">
        <v>12235</v>
      </c>
      <c r="U89" s="504">
        <v>24258</v>
      </c>
      <c r="V89" s="502">
        <v>48</v>
      </c>
      <c r="W89" s="502">
        <v>583</v>
      </c>
      <c r="X89" s="504">
        <v>2538</v>
      </c>
      <c r="Y89" s="502">
        <v>10</v>
      </c>
      <c r="Z89" s="502">
        <v>30</v>
      </c>
      <c r="AA89" s="504">
        <v>167</v>
      </c>
      <c r="AB89" s="502">
        <v>10</v>
      </c>
      <c r="AC89" s="502">
        <v>4283</v>
      </c>
      <c r="AD89" s="504">
        <v>4567</v>
      </c>
      <c r="AE89" s="195"/>
      <c r="AF89" s="195"/>
    </row>
    <row r="90" spans="1:32" ht="15.75" x14ac:dyDescent="0.25">
      <c r="B90" s="90"/>
      <c r="C90" s="91"/>
      <c r="D90" s="91"/>
      <c r="E90" s="91"/>
      <c r="F90" s="50"/>
      <c r="G90" s="50"/>
      <c r="H90" s="50"/>
      <c r="I90" s="50"/>
      <c r="J90" s="50"/>
      <c r="K90" s="50"/>
      <c r="L90" s="50"/>
      <c r="M90" s="50"/>
      <c r="N90" s="50"/>
      <c r="O90" s="50"/>
      <c r="P90" s="50"/>
      <c r="Q90" s="50"/>
      <c r="R90" s="50"/>
      <c r="S90" s="50"/>
      <c r="T90" s="50"/>
      <c r="U90" s="50"/>
      <c r="V90" s="50"/>
      <c r="W90" s="50"/>
      <c r="X90" s="50"/>
      <c r="Y90" s="50"/>
      <c r="Z90" s="50"/>
      <c r="AA90" s="50"/>
      <c r="AB90" s="50"/>
      <c r="AC90" s="50"/>
      <c r="AD90" s="50"/>
    </row>
    <row r="91" spans="1:32" x14ac:dyDescent="0.2">
      <c r="J91" s="127"/>
    </row>
    <row r="92" spans="1:32" x14ac:dyDescent="0.2">
      <c r="A92" s="134" t="s">
        <v>150</v>
      </c>
      <c r="J92" s="505"/>
    </row>
    <row r="93" spans="1:32" x14ac:dyDescent="0.2">
      <c r="A93" s="134" t="s">
        <v>130</v>
      </c>
      <c r="G93" s="170"/>
      <c r="J93" s="127"/>
    </row>
    <row r="94" spans="1:32" x14ac:dyDescent="0.2">
      <c r="A94" s="134"/>
      <c r="J94" s="127"/>
    </row>
    <row r="95" spans="1:32" x14ac:dyDescent="0.2">
      <c r="A95" s="169" t="s">
        <v>318</v>
      </c>
      <c r="B95" s="168"/>
      <c r="J95" s="127"/>
    </row>
    <row r="96" spans="1:32" x14ac:dyDescent="0.2">
      <c r="J96" s="127"/>
    </row>
    <row r="97" spans="10:10" x14ac:dyDescent="0.2">
      <c r="J97" s="127"/>
    </row>
    <row r="98" spans="10:10" x14ac:dyDescent="0.2">
      <c r="J98" s="127"/>
    </row>
    <row r="99" spans="10:10" x14ac:dyDescent="0.2">
      <c r="J99" s="127"/>
    </row>
    <row r="100" spans="10:10" x14ac:dyDescent="0.2">
      <c r="J100" s="127"/>
    </row>
    <row r="101" spans="10:10" x14ac:dyDescent="0.2">
      <c r="J101" s="127"/>
    </row>
    <row r="102" spans="10:10" x14ac:dyDescent="0.2">
      <c r="J102" s="127"/>
    </row>
    <row r="103" spans="10:10" x14ac:dyDescent="0.2">
      <c r="J103" s="127"/>
    </row>
    <row r="104" spans="10:10" x14ac:dyDescent="0.2">
      <c r="J104" s="127"/>
    </row>
    <row r="105" spans="10:10" x14ac:dyDescent="0.2">
      <c r="J105" s="127"/>
    </row>
  </sheetData>
  <mergeCells count="18">
    <mergeCell ref="I4:K4"/>
    <mergeCell ref="L4:N4"/>
    <mergeCell ref="A6:A17"/>
    <mergeCell ref="A4:A5"/>
    <mergeCell ref="B4:B5"/>
    <mergeCell ref="C4:E4"/>
    <mergeCell ref="F4:H4"/>
    <mergeCell ref="O4:Q4"/>
    <mergeCell ref="R4:U4"/>
    <mergeCell ref="V4:X4"/>
    <mergeCell ref="Y4:AA4"/>
    <mergeCell ref="AB4:AD4"/>
    <mergeCell ref="A78:A89"/>
    <mergeCell ref="A18:A29"/>
    <mergeCell ref="A30:A41"/>
    <mergeCell ref="A42:A53"/>
    <mergeCell ref="A54:A65"/>
    <mergeCell ref="A66:A77"/>
  </mergeCells>
  <hyperlinks>
    <hyperlink ref="A1" location="Contents!A1" display="Contents "/>
  </hyperlinks>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1"/>
  <sheetViews>
    <sheetView showGridLines="0" workbookViewId="0">
      <selection activeCell="P29" sqref="P29"/>
    </sheetView>
  </sheetViews>
  <sheetFormatPr defaultRowHeight="15" x14ac:dyDescent="0.25"/>
  <cols>
    <col min="1" max="1" width="21.42578125" customWidth="1"/>
    <col min="2" max="2" width="23" customWidth="1"/>
    <col min="3" max="16" width="12.5703125" customWidth="1"/>
  </cols>
  <sheetData>
    <row r="1" spans="1:16" s="174" customFormat="1" x14ac:dyDescent="0.2">
      <c r="A1" s="178" t="s">
        <v>30</v>
      </c>
    </row>
    <row r="2" spans="1:16" s="174" customFormat="1" ht="15.75" x14ac:dyDescent="0.25">
      <c r="A2" s="177" t="s">
        <v>336</v>
      </c>
    </row>
    <row r="3" spans="1:16" ht="15.75" thickBot="1" x14ac:dyDescent="0.3"/>
    <row r="4" spans="1:16" s="54" customFormat="1" ht="15.75" x14ac:dyDescent="0.25">
      <c r="A4" s="65"/>
      <c r="B4" s="68"/>
      <c r="C4" s="604">
        <v>2013</v>
      </c>
      <c r="D4" s="603"/>
      <c r="E4" s="599">
        <v>2014</v>
      </c>
      <c r="F4" s="603"/>
      <c r="G4" s="599">
        <v>2015</v>
      </c>
      <c r="H4" s="603"/>
      <c r="I4" s="599">
        <v>2016</v>
      </c>
      <c r="J4" s="603"/>
      <c r="K4" s="599">
        <v>2017</v>
      </c>
      <c r="L4" s="603"/>
      <c r="M4" s="599">
        <v>2018</v>
      </c>
      <c r="N4" s="603"/>
      <c r="O4" s="599">
        <v>2019</v>
      </c>
      <c r="P4" s="600"/>
    </row>
    <row r="5" spans="1:16" s="54" customFormat="1" ht="63" x14ac:dyDescent="0.25">
      <c r="A5" s="66"/>
      <c r="B5" s="69"/>
      <c r="C5" s="271" t="s">
        <v>102</v>
      </c>
      <c r="D5" s="272" t="s">
        <v>103</v>
      </c>
      <c r="E5" s="279" t="s">
        <v>102</v>
      </c>
      <c r="F5" s="272" t="s">
        <v>103</v>
      </c>
      <c r="G5" s="279" t="s">
        <v>102</v>
      </c>
      <c r="H5" s="272" t="s">
        <v>103</v>
      </c>
      <c r="I5" s="279" t="s">
        <v>102</v>
      </c>
      <c r="J5" s="272" t="s">
        <v>103</v>
      </c>
      <c r="K5" s="279" t="s">
        <v>102</v>
      </c>
      <c r="L5" s="272" t="s">
        <v>103</v>
      </c>
      <c r="M5" s="279" t="s">
        <v>102</v>
      </c>
      <c r="N5" s="272" t="s">
        <v>103</v>
      </c>
      <c r="O5" s="279" t="s">
        <v>102</v>
      </c>
      <c r="P5" s="285" t="s">
        <v>103</v>
      </c>
    </row>
    <row r="6" spans="1:16" x14ac:dyDescent="0.25">
      <c r="A6" s="605" t="s">
        <v>36</v>
      </c>
      <c r="B6" s="606"/>
      <c r="C6" s="273">
        <v>0.49859872062459748</v>
      </c>
      <c r="D6" s="274">
        <v>0.34615855133825441</v>
      </c>
      <c r="E6" s="280">
        <v>0.57515250197273915</v>
      </c>
      <c r="F6" s="274">
        <v>0.40832390678893421</v>
      </c>
      <c r="G6" s="280">
        <v>0.60539076766692013</v>
      </c>
      <c r="H6" s="274">
        <v>0.44370492499530167</v>
      </c>
      <c r="I6" s="280">
        <v>0.63906006347446276</v>
      </c>
      <c r="J6" s="283">
        <v>0.44604773628297134</v>
      </c>
      <c r="K6" s="280">
        <v>0.68826153108441768</v>
      </c>
      <c r="L6" s="283">
        <v>0.47873972359676081</v>
      </c>
      <c r="M6" s="331">
        <v>0.66136137312405996</v>
      </c>
      <c r="N6" s="330">
        <v>0.45580656152391158</v>
      </c>
      <c r="O6" s="331">
        <v>0.56824642004048864</v>
      </c>
      <c r="P6" s="326">
        <v>0.40614204163680984</v>
      </c>
    </row>
    <row r="7" spans="1:16" x14ac:dyDescent="0.25">
      <c r="A7" s="601" t="s">
        <v>173</v>
      </c>
      <c r="B7" s="602"/>
      <c r="C7" s="275">
        <v>0.54992821057093222</v>
      </c>
      <c r="D7" s="276">
        <v>0.38804544621222875</v>
      </c>
      <c r="E7" s="281">
        <v>0.56160901950670317</v>
      </c>
      <c r="F7" s="276">
        <v>0.44141787200075822</v>
      </c>
      <c r="G7" s="281">
        <v>0.54094195493183916</v>
      </c>
      <c r="H7" s="276">
        <v>0.44303988386099324</v>
      </c>
      <c r="I7" s="281">
        <v>0.6127919469598101</v>
      </c>
      <c r="J7" s="284">
        <v>0.53534111658090933</v>
      </c>
      <c r="K7" s="281">
        <v>0.63057447602807826</v>
      </c>
      <c r="L7" s="284">
        <v>0.54343020599618019</v>
      </c>
      <c r="M7" s="331" t="s">
        <v>56</v>
      </c>
      <c r="N7" s="330" t="s">
        <v>56</v>
      </c>
      <c r="O7" s="331">
        <v>0.51919338055809294</v>
      </c>
      <c r="P7" s="326">
        <v>0.4047207043596297</v>
      </c>
    </row>
    <row r="8" spans="1:16" x14ac:dyDescent="0.25">
      <c r="A8" s="601" t="s">
        <v>174</v>
      </c>
      <c r="B8" s="602"/>
      <c r="C8" s="275">
        <v>0.5395671588943376</v>
      </c>
      <c r="D8" s="276">
        <v>0.33077352194612275</v>
      </c>
      <c r="E8" s="281">
        <v>0.55829079840786711</v>
      </c>
      <c r="F8" s="276">
        <v>0.38276704110992188</v>
      </c>
      <c r="G8" s="281">
        <v>0.55482747484806516</v>
      </c>
      <c r="H8" s="276">
        <v>0.37290346937790003</v>
      </c>
      <c r="I8" s="281">
        <v>0.52105698740794326</v>
      </c>
      <c r="J8" s="284">
        <v>0.37956745694614702</v>
      </c>
      <c r="K8" s="281">
        <v>0.57833012798842909</v>
      </c>
      <c r="L8" s="284">
        <v>0.38271273821064639</v>
      </c>
      <c r="M8" s="331">
        <v>0.65169187188423394</v>
      </c>
      <c r="N8" s="330">
        <v>0.38325555762155278</v>
      </c>
      <c r="O8" s="331">
        <v>0.62929174564638546</v>
      </c>
      <c r="P8" s="326">
        <v>0.33194112632496903</v>
      </c>
    </row>
    <row r="9" spans="1:16" x14ac:dyDescent="0.25">
      <c r="A9" s="601" t="s">
        <v>28</v>
      </c>
      <c r="B9" s="602"/>
      <c r="C9" s="275">
        <v>0.72248995108536407</v>
      </c>
      <c r="D9" s="276">
        <v>0.54945023966479722</v>
      </c>
      <c r="E9" s="281">
        <v>0.73546904643941746</v>
      </c>
      <c r="F9" s="276">
        <v>0.51388967872802649</v>
      </c>
      <c r="G9" s="281">
        <v>0.77024622286168443</v>
      </c>
      <c r="H9" s="276">
        <v>0.6046990830385911</v>
      </c>
      <c r="I9" s="281">
        <v>0.79021830803351822</v>
      </c>
      <c r="J9" s="284">
        <v>0.6427344479542908</v>
      </c>
      <c r="K9" s="281">
        <v>0.79884847259197955</v>
      </c>
      <c r="L9" s="284">
        <v>0.62741504324063491</v>
      </c>
      <c r="M9" s="331">
        <v>0.74051593919705272</v>
      </c>
      <c r="N9" s="330">
        <v>0.57853092082992508</v>
      </c>
      <c r="O9" s="331">
        <v>0.71133326138694353</v>
      </c>
      <c r="P9" s="326">
        <v>0.57645815856830529</v>
      </c>
    </row>
    <row r="10" spans="1:16" x14ac:dyDescent="0.25">
      <c r="A10" s="601" t="s">
        <v>35</v>
      </c>
      <c r="B10" s="602"/>
      <c r="C10" s="275">
        <v>0.5760885951306397</v>
      </c>
      <c r="D10" s="276">
        <v>0.38644634820113444</v>
      </c>
      <c r="E10" s="281">
        <v>0.58568102418607326</v>
      </c>
      <c r="F10" s="276">
        <v>0.38523893445133051</v>
      </c>
      <c r="G10" s="281">
        <v>0.58607536284812534</v>
      </c>
      <c r="H10" s="276">
        <v>0.38278167536947716</v>
      </c>
      <c r="I10" s="281">
        <v>0.63652679750164287</v>
      </c>
      <c r="J10" s="284">
        <v>0.39544129201164591</v>
      </c>
      <c r="K10" s="281">
        <v>0.67474110338220383</v>
      </c>
      <c r="L10" s="284">
        <v>0.44883827283380279</v>
      </c>
      <c r="M10" s="331">
        <v>0.67320335689541422</v>
      </c>
      <c r="N10" s="330">
        <v>0.44860326300313169</v>
      </c>
      <c r="O10" s="331">
        <v>0.67120217475051891</v>
      </c>
      <c r="P10" s="326">
        <v>0.43608126983976758</v>
      </c>
    </row>
    <row r="11" spans="1:16" x14ac:dyDescent="0.25">
      <c r="A11" s="601" t="s">
        <v>175</v>
      </c>
      <c r="B11" s="602"/>
      <c r="C11" s="275">
        <v>0.68086233636355775</v>
      </c>
      <c r="D11" s="276">
        <v>0.46383548591263601</v>
      </c>
      <c r="E11" s="281">
        <v>0.60198881680688698</v>
      </c>
      <c r="F11" s="276">
        <v>0.45807139131921115</v>
      </c>
      <c r="G11" s="281">
        <v>0.590076994392429</v>
      </c>
      <c r="H11" s="276">
        <v>0.46624029411274975</v>
      </c>
      <c r="I11" s="281">
        <v>0.64928223635182081</v>
      </c>
      <c r="J11" s="284">
        <v>0.50344893080957476</v>
      </c>
      <c r="K11" s="281">
        <v>0.6970636233784977</v>
      </c>
      <c r="L11" s="284">
        <v>0.54165239283885613</v>
      </c>
      <c r="M11" s="331">
        <v>0.68042535433660034</v>
      </c>
      <c r="N11" s="330">
        <v>0.52713654947487087</v>
      </c>
      <c r="O11" s="331">
        <v>0.65336391073609357</v>
      </c>
      <c r="P11" s="326">
        <v>0.47599864308593243</v>
      </c>
    </row>
    <row r="12" spans="1:16" x14ac:dyDescent="0.25">
      <c r="A12" s="601" t="s">
        <v>34</v>
      </c>
      <c r="B12" s="602"/>
      <c r="C12" s="275">
        <v>0.57812232971283339</v>
      </c>
      <c r="D12" s="276">
        <v>0.43546117479110202</v>
      </c>
      <c r="E12" s="281">
        <v>0.59019700684168686</v>
      </c>
      <c r="F12" s="276">
        <v>0.4859025025060934</v>
      </c>
      <c r="G12" s="281">
        <v>0.59212211594959296</v>
      </c>
      <c r="H12" s="276">
        <v>0.49297500551071766</v>
      </c>
      <c r="I12" s="281">
        <v>0.63487255175569512</v>
      </c>
      <c r="J12" s="284">
        <v>0.52312345991778553</v>
      </c>
      <c r="K12" s="281">
        <v>0.68179899046900316</v>
      </c>
      <c r="L12" s="284">
        <v>0.55695925559453396</v>
      </c>
      <c r="M12" s="331">
        <v>0.63889469567299406</v>
      </c>
      <c r="N12" s="330">
        <v>0.52689538876211506</v>
      </c>
      <c r="O12" s="331">
        <v>0.66852401260998728</v>
      </c>
      <c r="P12" s="326">
        <v>0.53174579263219546</v>
      </c>
    </row>
    <row r="13" spans="1:16" x14ac:dyDescent="0.25">
      <c r="A13" s="601" t="s">
        <v>33</v>
      </c>
      <c r="B13" s="602"/>
      <c r="C13" s="275" t="s">
        <v>56</v>
      </c>
      <c r="D13" s="276" t="s">
        <v>56</v>
      </c>
      <c r="E13" s="281" t="s">
        <v>56</v>
      </c>
      <c r="F13" s="276" t="s">
        <v>56</v>
      </c>
      <c r="G13" s="281" t="s">
        <v>56</v>
      </c>
      <c r="H13" s="276" t="s">
        <v>56</v>
      </c>
      <c r="I13" s="281" t="s">
        <v>56</v>
      </c>
      <c r="J13" s="284" t="s">
        <v>56</v>
      </c>
      <c r="K13" s="281" t="s">
        <v>56</v>
      </c>
      <c r="L13" s="284" t="s">
        <v>56</v>
      </c>
      <c r="M13" s="331" t="s">
        <v>56</v>
      </c>
      <c r="N13" s="330" t="s">
        <v>56</v>
      </c>
      <c r="O13" s="331" t="s">
        <v>56</v>
      </c>
      <c r="P13" s="326" t="s">
        <v>56</v>
      </c>
    </row>
    <row r="14" spans="1:16" x14ac:dyDescent="0.25">
      <c r="A14" s="601" t="s">
        <v>32</v>
      </c>
      <c r="B14" s="602"/>
      <c r="C14" s="275">
        <v>0.53454714689424898</v>
      </c>
      <c r="D14" s="276">
        <v>0.40640747074252231</v>
      </c>
      <c r="E14" s="281">
        <v>0.62339857175505464</v>
      </c>
      <c r="F14" s="276">
        <v>0.49318141894971856</v>
      </c>
      <c r="G14" s="281">
        <v>0.64009971785658537</v>
      </c>
      <c r="H14" s="276">
        <v>0.51174124155843537</v>
      </c>
      <c r="I14" s="281">
        <v>0.66732726643438811</v>
      </c>
      <c r="J14" s="284">
        <v>0.54193324259108855</v>
      </c>
      <c r="K14" s="281">
        <v>0.73231149823825958</v>
      </c>
      <c r="L14" s="284">
        <v>0.63185696928467794</v>
      </c>
      <c r="M14" s="331">
        <v>0.737959867792219</v>
      </c>
      <c r="N14" s="330">
        <v>0.63510870696872024</v>
      </c>
      <c r="O14" s="331">
        <v>0.69710509892355765</v>
      </c>
      <c r="P14" s="326">
        <v>0.63633584714002112</v>
      </c>
    </row>
    <row r="15" spans="1:16" x14ac:dyDescent="0.25">
      <c r="A15" s="601" t="s">
        <v>24</v>
      </c>
      <c r="B15" s="602"/>
      <c r="C15" s="275">
        <v>0.42048105364615646</v>
      </c>
      <c r="D15" s="276">
        <v>0.31010732963082288</v>
      </c>
      <c r="E15" s="281">
        <v>0.46928902580341475</v>
      </c>
      <c r="F15" s="276">
        <v>0.32778763966484681</v>
      </c>
      <c r="G15" s="281">
        <v>0.47908159811257928</v>
      </c>
      <c r="H15" s="276">
        <v>0.37492089314007465</v>
      </c>
      <c r="I15" s="281">
        <v>0.53864723764934708</v>
      </c>
      <c r="J15" s="284">
        <v>0.42078370147198135</v>
      </c>
      <c r="K15" s="281">
        <v>0.55876394025966492</v>
      </c>
      <c r="L15" s="284">
        <v>0.42373215447482482</v>
      </c>
      <c r="M15" s="331">
        <v>0.54704133215094708</v>
      </c>
      <c r="N15" s="330">
        <v>0.36482907830187661</v>
      </c>
      <c r="O15" s="331">
        <v>0.47201496735613568</v>
      </c>
      <c r="P15" s="326">
        <v>0.31820857166772554</v>
      </c>
    </row>
    <row r="16" spans="1:16" ht="15.75" thickBot="1" x14ac:dyDescent="0.3">
      <c r="A16" s="601" t="s">
        <v>31</v>
      </c>
      <c r="B16" s="602"/>
      <c r="C16" s="275">
        <v>0.59204195604864562</v>
      </c>
      <c r="D16" s="276">
        <v>0.41904618646335995</v>
      </c>
      <c r="E16" s="281">
        <v>0.52208555190168027</v>
      </c>
      <c r="F16" s="276">
        <v>0.39622593270926437</v>
      </c>
      <c r="G16" s="281">
        <v>0.55399639789358202</v>
      </c>
      <c r="H16" s="276">
        <v>0.42900281371533433</v>
      </c>
      <c r="I16" s="281">
        <v>0.61591240192598817</v>
      </c>
      <c r="J16" s="284">
        <v>0.48448460195641263</v>
      </c>
      <c r="K16" s="281">
        <v>0.63579342336953648</v>
      </c>
      <c r="L16" s="284">
        <v>0.48991997985601415</v>
      </c>
      <c r="M16" s="331">
        <v>0.60470706211275771</v>
      </c>
      <c r="N16" s="330">
        <v>0.44929734892185141</v>
      </c>
      <c r="O16" s="331">
        <v>0.59791023620693251</v>
      </c>
      <c r="P16" s="326">
        <v>0.47654996131496169</v>
      </c>
    </row>
    <row r="17" spans="1:16" ht="16.5" thickBot="1" x14ac:dyDescent="0.3">
      <c r="A17" s="124" t="s">
        <v>22</v>
      </c>
      <c r="B17" s="125"/>
      <c r="C17" s="277">
        <v>0.6353794049985656</v>
      </c>
      <c r="D17" s="278">
        <v>0.4576297230117311</v>
      </c>
      <c r="E17" s="282">
        <v>0.64500616710885161</v>
      </c>
      <c r="F17" s="278">
        <v>0.4561452658461253</v>
      </c>
      <c r="G17" s="282">
        <v>0.6668895146301046</v>
      </c>
      <c r="H17" s="278">
        <v>0.50482561617387633</v>
      </c>
      <c r="I17" s="282">
        <v>0.70215793626653111</v>
      </c>
      <c r="J17" s="278">
        <v>0.54023432652697334</v>
      </c>
      <c r="K17" s="282">
        <v>0.7282073741668883</v>
      </c>
      <c r="L17" s="278">
        <v>0.5574134822192508</v>
      </c>
      <c r="M17" s="282">
        <v>0.69871894903691678</v>
      </c>
      <c r="N17" s="278">
        <v>0.53135229780526549</v>
      </c>
      <c r="O17" s="282">
        <v>0.67082413796379115</v>
      </c>
      <c r="P17" s="286">
        <v>0.54365457089757763</v>
      </c>
    </row>
    <row r="19" spans="1:16" ht="15.75" x14ac:dyDescent="0.25">
      <c r="A19" s="179" t="s">
        <v>176</v>
      </c>
    </row>
    <row r="20" spans="1:16" ht="15.75" x14ac:dyDescent="0.25">
      <c r="A20" s="179" t="s">
        <v>191</v>
      </c>
    </row>
    <row r="21" spans="1:16" ht="15.75" x14ac:dyDescent="0.25">
      <c r="A21" s="169" t="s">
        <v>318</v>
      </c>
      <c r="B21" s="121"/>
    </row>
  </sheetData>
  <mergeCells count="18">
    <mergeCell ref="A16:B16"/>
    <mergeCell ref="E4:F4"/>
    <mergeCell ref="C4:D4"/>
    <mergeCell ref="A11:B11"/>
    <mergeCell ref="M4:N4"/>
    <mergeCell ref="K4:L4"/>
    <mergeCell ref="I4:J4"/>
    <mergeCell ref="G4:H4"/>
    <mergeCell ref="A6:B6"/>
    <mergeCell ref="A7:B7"/>
    <mergeCell ref="A8:B8"/>
    <mergeCell ref="A9:B9"/>
    <mergeCell ref="A10:B10"/>
    <mergeCell ref="O4:P4"/>
    <mergeCell ref="A12:B12"/>
    <mergeCell ref="A13:B13"/>
    <mergeCell ref="A14:B14"/>
    <mergeCell ref="A15:B15"/>
  </mergeCells>
  <hyperlinks>
    <hyperlink ref="A1" location="Contents!A1" display="Contents "/>
  </hyperlinks>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21"/>
  <sheetViews>
    <sheetView showGridLines="0" workbookViewId="0">
      <pane xSplit="2" ySplit="5" topLeftCell="C6" activePane="bottomRight" state="frozen"/>
      <selection pane="topRight" activeCell="C1" sqref="C1"/>
      <selection pane="bottomLeft" activeCell="A6" sqref="A6"/>
      <selection pane="bottomRight" activeCell="Q9" sqref="Q9"/>
    </sheetView>
  </sheetViews>
  <sheetFormatPr defaultRowHeight="15" x14ac:dyDescent="0.25"/>
  <cols>
    <col min="1" max="1" width="21.42578125" customWidth="1"/>
    <col min="2" max="2" width="23" customWidth="1"/>
    <col min="3" max="16" width="10.7109375" customWidth="1"/>
  </cols>
  <sheetData>
    <row r="1" spans="1:16" ht="15.75" x14ac:dyDescent="0.25">
      <c r="A1" s="180" t="s">
        <v>219</v>
      </c>
    </row>
    <row r="2" spans="1:16" ht="15.75" x14ac:dyDescent="0.25">
      <c r="A2" s="177" t="s">
        <v>337</v>
      </c>
    </row>
    <row r="3" spans="1:16" ht="15.75" thickBot="1" x14ac:dyDescent="0.3"/>
    <row r="4" spans="1:16" ht="15.75" x14ac:dyDescent="0.25">
      <c r="A4" s="65"/>
      <c r="B4" s="68"/>
      <c r="C4" s="604">
        <v>2013</v>
      </c>
      <c r="D4" s="607"/>
      <c r="E4" s="599">
        <v>2014</v>
      </c>
      <c r="F4" s="603"/>
      <c r="G4" s="607">
        <v>2015</v>
      </c>
      <c r="H4" s="607"/>
      <c r="I4" s="599">
        <v>2016</v>
      </c>
      <c r="J4" s="603"/>
      <c r="K4" s="607">
        <v>2017</v>
      </c>
      <c r="L4" s="607"/>
      <c r="M4" s="599">
        <v>2018</v>
      </c>
      <c r="N4" s="603"/>
      <c r="O4" s="607">
        <v>2019</v>
      </c>
      <c r="P4" s="600"/>
    </row>
    <row r="5" spans="1:16" ht="32.25" customHeight="1" x14ac:dyDescent="0.25">
      <c r="A5" s="66"/>
      <c r="B5" s="69"/>
      <c r="C5" s="291" t="s">
        <v>216</v>
      </c>
      <c r="D5" s="292" t="s">
        <v>222</v>
      </c>
      <c r="E5" s="305" t="s">
        <v>216</v>
      </c>
      <c r="F5" s="306" t="s">
        <v>222</v>
      </c>
      <c r="G5" s="292" t="s">
        <v>216</v>
      </c>
      <c r="H5" s="292" t="s">
        <v>222</v>
      </c>
      <c r="I5" s="305" t="s">
        <v>216</v>
      </c>
      <c r="J5" s="306" t="s">
        <v>222</v>
      </c>
      <c r="K5" s="292" t="s">
        <v>216</v>
      </c>
      <c r="L5" s="292" t="s">
        <v>222</v>
      </c>
      <c r="M5" s="305" t="s">
        <v>216</v>
      </c>
      <c r="N5" s="306" t="s">
        <v>222</v>
      </c>
      <c r="O5" s="292" t="s">
        <v>216</v>
      </c>
      <c r="P5" s="293" t="s">
        <v>222</v>
      </c>
    </row>
    <row r="6" spans="1:16" x14ac:dyDescent="0.25">
      <c r="A6" s="605" t="s">
        <v>36</v>
      </c>
      <c r="B6" s="606"/>
      <c r="C6" s="294">
        <v>111635.39472271629</v>
      </c>
      <c r="D6" s="295">
        <v>157631.76026679279</v>
      </c>
      <c r="E6" s="307">
        <v>133539.10177201388</v>
      </c>
      <c r="F6" s="308">
        <v>191581.94489694323</v>
      </c>
      <c r="G6" s="296">
        <v>140657.09284983046</v>
      </c>
      <c r="H6" s="295">
        <v>208684.03975101587</v>
      </c>
      <c r="I6" s="307">
        <v>149485.99217857001</v>
      </c>
      <c r="J6" s="308">
        <v>213407.30243593396</v>
      </c>
      <c r="K6" s="296">
        <v>159414.50371166013</v>
      </c>
      <c r="L6" s="296">
        <v>227717.78057543957</v>
      </c>
      <c r="M6" s="307">
        <v>153441.3211093006</v>
      </c>
      <c r="N6" s="313">
        <v>218330.73610700993</v>
      </c>
      <c r="O6" s="296">
        <v>131479.69223806477</v>
      </c>
      <c r="P6" s="297">
        <v>190086.97946959393</v>
      </c>
    </row>
    <row r="7" spans="1:16" x14ac:dyDescent="0.25">
      <c r="A7" s="601" t="s">
        <v>173</v>
      </c>
      <c r="B7" s="602"/>
      <c r="C7" s="298">
        <v>62623.682611441625</v>
      </c>
      <c r="D7" s="299">
        <v>90821.124492668052</v>
      </c>
      <c r="E7" s="309">
        <v>63817.451614605205</v>
      </c>
      <c r="F7" s="310">
        <v>101468.03393776166</v>
      </c>
      <c r="G7" s="300">
        <v>59435.811904488633</v>
      </c>
      <c r="H7" s="299">
        <v>98703.809722008504</v>
      </c>
      <c r="I7" s="309">
        <v>67789.015253043137</v>
      </c>
      <c r="J7" s="310">
        <v>118960.8653820937</v>
      </c>
      <c r="K7" s="300">
        <v>68053.357402629452</v>
      </c>
      <c r="L7" s="300">
        <v>119603.61581481234</v>
      </c>
      <c r="M7" s="309" t="s">
        <v>56</v>
      </c>
      <c r="N7" s="314" t="s">
        <v>56</v>
      </c>
      <c r="O7" s="300">
        <v>62474.336780806327</v>
      </c>
      <c r="P7" s="301">
        <v>100006.71538711266</v>
      </c>
    </row>
    <row r="8" spans="1:16" x14ac:dyDescent="0.25">
      <c r="A8" s="601" t="s">
        <v>174</v>
      </c>
      <c r="B8" s="602"/>
      <c r="C8" s="298">
        <v>38939.550687420648</v>
      </c>
      <c r="D8" s="299">
        <v>58219.670477147556</v>
      </c>
      <c r="E8" s="309">
        <v>40256.994009926042</v>
      </c>
      <c r="F8" s="310">
        <v>69935.811267086654</v>
      </c>
      <c r="G8" s="300">
        <v>40866.192417024133</v>
      </c>
      <c r="H8" s="299">
        <v>70808.588963474933</v>
      </c>
      <c r="I8" s="309">
        <v>39879.083750612626</v>
      </c>
      <c r="J8" s="310">
        <v>73059.57315341357</v>
      </c>
      <c r="K8" s="300">
        <v>42759.67730459616</v>
      </c>
      <c r="L8" s="300">
        <v>75241.469640966869</v>
      </c>
      <c r="M8" s="309">
        <v>48964.691295631157</v>
      </c>
      <c r="N8" s="314">
        <v>74445.587869570038</v>
      </c>
      <c r="O8" s="300">
        <v>46387.31482559671</v>
      </c>
      <c r="P8" s="301">
        <v>64432.478089590149</v>
      </c>
    </row>
    <row r="9" spans="1:16" x14ac:dyDescent="0.25">
      <c r="A9" s="601" t="s">
        <v>28</v>
      </c>
      <c r="B9" s="602"/>
      <c r="C9" s="298">
        <v>869558.48563312693</v>
      </c>
      <c r="D9" s="299">
        <v>1373619.1168958899</v>
      </c>
      <c r="E9" s="309">
        <v>915467.47891736019</v>
      </c>
      <c r="F9" s="310">
        <v>1333078.3928883884</v>
      </c>
      <c r="G9" s="300">
        <v>925990.51922280178</v>
      </c>
      <c r="H9" s="299">
        <v>1539873.1023555025</v>
      </c>
      <c r="I9" s="309">
        <v>991263.26048233488</v>
      </c>
      <c r="J9" s="310">
        <v>1692081.3613016908</v>
      </c>
      <c r="K9" s="300">
        <v>1016934.3885569768</v>
      </c>
      <c r="L9" s="300">
        <v>1677158.4930774206</v>
      </c>
      <c r="M9" s="309">
        <v>1136903.4921249887</v>
      </c>
      <c r="N9" s="314">
        <v>1865078.5221529957</v>
      </c>
      <c r="O9" s="300">
        <v>1239897.512972781</v>
      </c>
      <c r="P9" s="301">
        <v>2130203.651365729</v>
      </c>
    </row>
    <row r="10" spans="1:16" x14ac:dyDescent="0.25">
      <c r="A10" s="601" t="s">
        <v>35</v>
      </c>
      <c r="B10" s="602"/>
      <c r="C10" s="298">
        <v>147689.12524992722</v>
      </c>
      <c r="D10" s="299">
        <v>263919.99811077665</v>
      </c>
      <c r="E10" s="309">
        <v>154188.50966791902</v>
      </c>
      <c r="F10" s="310">
        <v>270708.36232585128</v>
      </c>
      <c r="G10" s="300">
        <v>156246.3878160835</v>
      </c>
      <c r="H10" s="299">
        <v>273024.94404172868</v>
      </c>
      <c r="I10" s="309">
        <v>169844.67953123935</v>
      </c>
      <c r="J10" s="310">
        <v>281364.14465529507</v>
      </c>
      <c r="K10" s="300">
        <v>172737.57615612217</v>
      </c>
      <c r="L10" s="300">
        <v>307549.96714946668</v>
      </c>
      <c r="M10" s="309">
        <v>169694.68579758157</v>
      </c>
      <c r="N10" s="314">
        <v>297471.55744849716</v>
      </c>
      <c r="O10" s="300">
        <v>170396.00234658667</v>
      </c>
      <c r="P10" s="301">
        <v>296114.42985878</v>
      </c>
    </row>
    <row r="11" spans="1:16" x14ac:dyDescent="0.25">
      <c r="A11" s="601" t="s">
        <v>175</v>
      </c>
      <c r="B11" s="602"/>
      <c r="C11" s="298">
        <v>165470.15545139828</v>
      </c>
      <c r="D11" s="299">
        <v>268827.07379509282</v>
      </c>
      <c r="E11" s="309">
        <v>146232.5383422148</v>
      </c>
      <c r="F11" s="310">
        <v>267878.90809300239</v>
      </c>
      <c r="G11" s="300">
        <v>143668.14336614488</v>
      </c>
      <c r="H11" s="299">
        <v>272333.10864793451</v>
      </c>
      <c r="I11" s="309">
        <v>165411.49073229224</v>
      </c>
      <c r="J11" s="310">
        <v>303654.14417006925</v>
      </c>
      <c r="K11" s="300">
        <v>179184.95988598341</v>
      </c>
      <c r="L11" s="300">
        <v>334897.18917016312</v>
      </c>
      <c r="M11" s="309">
        <v>176944.39798067135</v>
      </c>
      <c r="N11" s="314">
        <v>329676.58558079292</v>
      </c>
      <c r="O11" s="300">
        <v>185839.95847178635</v>
      </c>
      <c r="P11" s="301">
        <v>325388.24869454326</v>
      </c>
    </row>
    <row r="12" spans="1:16" x14ac:dyDescent="0.25">
      <c r="A12" s="601" t="s">
        <v>34</v>
      </c>
      <c r="B12" s="602"/>
      <c r="C12" s="298">
        <v>97907.136883865853</v>
      </c>
      <c r="D12" s="299">
        <v>175956.76018025933</v>
      </c>
      <c r="E12" s="309">
        <v>92494.106054368414</v>
      </c>
      <c r="F12" s="310">
        <v>177831.79842750879</v>
      </c>
      <c r="G12" s="300">
        <v>90355.756250399674</v>
      </c>
      <c r="H12" s="299">
        <v>176094.13174054617</v>
      </c>
      <c r="I12" s="309">
        <v>96718.44111569594</v>
      </c>
      <c r="J12" s="310">
        <v>184059.43751146409</v>
      </c>
      <c r="K12" s="300">
        <v>104720.9922738303</v>
      </c>
      <c r="L12" s="300">
        <v>201017.21430731134</v>
      </c>
      <c r="M12" s="309">
        <v>101100.27642898961</v>
      </c>
      <c r="N12" s="314">
        <v>194757.43359297671</v>
      </c>
      <c r="O12" s="300">
        <v>101817.02994446232</v>
      </c>
      <c r="P12" s="301">
        <v>193482.27850812921</v>
      </c>
    </row>
    <row r="13" spans="1:16" x14ac:dyDescent="0.25">
      <c r="A13" s="601" t="s">
        <v>33</v>
      </c>
      <c r="B13" s="602"/>
      <c r="C13" s="298" t="s">
        <v>56</v>
      </c>
      <c r="D13" s="299" t="s">
        <v>56</v>
      </c>
      <c r="E13" s="309" t="s">
        <v>56</v>
      </c>
      <c r="F13" s="310" t="s">
        <v>56</v>
      </c>
      <c r="G13" s="300" t="s">
        <v>56</v>
      </c>
      <c r="H13" s="299" t="s">
        <v>56</v>
      </c>
      <c r="I13" s="309" t="s">
        <v>56</v>
      </c>
      <c r="J13" s="310" t="s">
        <v>56</v>
      </c>
      <c r="K13" s="300" t="s">
        <v>56</v>
      </c>
      <c r="L13" s="300" t="s">
        <v>56</v>
      </c>
      <c r="M13" s="309" t="s">
        <v>56</v>
      </c>
      <c r="N13" s="314" t="s">
        <v>56</v>
      </c>
      <c r="O13" s="309" t="s">
        <v>56</v>
      </c>
      <c r="P13" s="301" t="s">
        <v>56</v>
      </c>
    </row>
    <row r="14" spans="1:16" x14ac:dyDescent="0.25">
      <c r="A14" s="601" t="s">
        <v>32</v>
      </c>
      <c r="B14" s="602"/>
      <c r="C14" s="298">
        <v>95778.919976150224</v>
      </c>
      <c r="D14" s="299">
        <v>159976.50927295489</v>
      </c>
      <c r="E14" s="309">
        <v>112267.96183906503</v>
      </c>
      <c r="F14" s="310">
        <v>195603.07645515393</v>
      </c>
      <c r="G14" s="300">
        <v>113783.52631157795</v>
      </c>
      <c r="H14" s="299">
        <v>203507.95727643484</v>
      </c>
      <c r="I14" s="309">
        <v>118001.03447903103</v>
      </c>
      <c r="J14" s="310">
        <v>213933.12874675382</v>
      </c>
      <c r="K14" s="300">
        <v>132520.29320592133</v>
      </c>
      <c r="L14" s="300">
        <v>256938.61134433464</v>
      </c>
      <c r="M14" s="309">
        <v>139412.08035568902</v>
      </c>
      <c r="N14" s="314">
        <v>267193.78174606047</v>
      </c>
      <c r="O14" s="300">
        <v>141079.50102265147</v>
      </c>
      <c r="P14" s="301">
        <v>268805.6046190405</v>
      </c>
    </row>
    <row r="15" spans="1:16" x14ac:dyDescent="0.25">
      <c r="A15" s="601" t="s">
        <v>24</v>
      </c>
      <c r="B15" s="602"/>
      <c r="C15" s="298">
        <v>36930.445033926997</v>
      </c>
      <c r="D15" s="299">
        <v>67163.483243740891</v>
      </c>
      <c r="E15" s="309">
        <v>41033.270675120701</v>
      </c>
      <c r="F15" s="310">
        <v>70023.888211971862</v>
      </c>
      <c r="G15" s="300">
        <v>41986.67040834637</v>
      </c>
      <c r="H15" s="299">
        <v>80684.217504760425</v>
      </c>
      <c r="I15" s="309">
        <v>47412.184941171363</v>
      </c>
      <c r="J15" s="310">
        <v>91047.551973653404</v>
      </c>
      <c r="K15" s="300">
        <v>48917.797935832335</v>
      </c>
      <c r="L15" s="300">
        <v>91081.306321053766</v>
      </c>
      <c r="M15" s="309">
        <v>47238.42389372141</v>
      </c>
      <c r="N15" s="314">
        <v>76819.150923090769</v>
      </c>
      <c r="O15" s="300">
        <v>41096.019481412724</v>
      </c>
      <c r="P15" s="301">
        <v>66576.827892055822</v>
      </c>
    </row>
    <row r="16" spans="1:16" ht="15.75" thickBot="1" x14ac:dyDescent="0.3">
      <c r="A16" s="601" t="s">
        <v>31</v>
      </c>
      <c r="B16" s="602"/>
      <c r="C16" s="298">
        <v>117468.06763555255</v>
      </c>
      <c r="D16" s="299">
        <v>197803.11672248223</v>
      </c>
      <c r="E16" s="309">
        <v>102895.82800285063</v>
      </c>
      <c r="F16" s="310">
        <v>185137.18045032193</v>
      </c>
      <c r="G16" s="300">
        <v>104435.22137341472</v>
      </c>
      <c r="H16" s="299">
        <v>190251.12019721683</v>
      </c>
      <c r="I16" s="309">
        <v>120494.63117447296</v>
      </c>
      <c r="J16" s="310">
        <v>218842.2586225644</v>
      </c>
      <c r="K16" s="300">
        <v>124660.93023706142</v>
      </c>
      <c r="L16" s="300">
        <v>223850.31762552221</v>
      </c>
      <c r="M16" s="309">
        <v>114648.90773561323</v>
      </c>
      <c r="N16" s="314">
        <v>199570.10928976335</v>
      </c>
      <c r="O16" s="300">
        <v>122831.3743952401</v>
      </c>
      <c r="P16" s="301">
        <v>215319.6843562685</v>
      </c>
    </row>
    <row r="17" spans="1:16" ht="16.5" thickBot="1" x14ac:dyDescent="0.3">
      <c r="A17" s="124" t="s">
        <v>22</v>
      </c>
      <c r="B17" s="125"/>
      <c r="C17" s="302">
        <v>1796703.3166074073</v>
      </c>
      <c r="D17" s="303">
        <v>2896192.7897861572</v>
      </c>
      <c r="E17" s="311">
        <v>1849521.42167173</v>
      </c>
      <c r="F17" s="312">
        <v>2939483.0138786887</v>
      </c>
      <c r="G17" s="303">
        <v>1897876.3195426711</v>
      </c>
      <c r="H17" s="303">
        <v>3232876.8300874629</v>
      </c>
      <c r="I17" s="311">
        <v>2016024.3900910101</v>
      </c>
      <c r="J17" s="312">
        <v>3470444.2713247971</v>
      </c>
      <c r="K17" s="303">
        <v>2105193.6179806227</v>
      </c>
      <c r="L17" s="303">
        <v>3601018.6467751432</v>
      </c>
      <c r="M17" s="311">
        <v>2211912.2785237655</v>
      </c>
      <c r="N17" s="312">
        <v>3731581.269276924</v>
      </c>
      <c r="O17" s="303">
        <v>2379017.6159646972</v>
      </c>
      <c r="P17" s="304">
        <v>4168243.5509916698</v>
      </c>
    </row>
    <row r="19" spans="1:16" ht="15.75" x14ac:dyDescent="0.25">
      <c r="A19" s="179" t="s">
        <v>176</v>
      </c>
    </row>
    <row r="20" spans="1:16" ht="15.75" x14ac:dyDescent="0.25">
      <c r="A20" s="179" t="s">
        <v>191</v>
      </c>
    </row>
    <row r="21" spans="1:16" ht="15.75" x14ac:dyDescent="0.25">
      <c r="A21" s="169" t="s">
        <v>338</v>
      </c>
      <c r="B21" s="121"/>
    </row>
  </sheetData>
  <mergeCells count="18">
    <mergeCell ref="A16:B16"/>
    <mergeCell ref="E4:F4"/>
    <mergeCell ref="C4:D4"/>
    <mergeCell ref="A11:B11"/>
    <mergeCell ref="M4:N4"/>
    <mergeCell ref="K4:L4"/>
    <mergeCell ref="I4:J4"/>
    <mergeCell ref="G4:H4"/>
    <mergeCell ref="A6:B6"/>
    <mergeCell ref="A7:B7"/>
    <mergeCell ref="A8:B8"/>
    <mergeCell ref="A9:B9"/>
    <mergeCell ref="A10:B10"/>
    <mergeCell ref="O4:P4"/>
    <mergeCell ref="A12:B12"/>
    <mergeCell ref="A13:B13"/>
    <mergeCell ref="A14:B14"/>
    <mergeCell ref="A15:B15"/>
  </mergeCells>
  <hyperlinks>
    <hyperlink ref="A1" location="Contents!A1" display="Contents"/>
  </hyperlinks>
  <pageMargins left="0.7" right="0.7" top="0.75" bottom="0.75" header="0.3" footer="0.3"/>
  <pageSetup paperSize="9" scale="51"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24"/>
  <sheetViews>
    <sheetView showGridLines="0" topLeftCell="A2" zoomScaleNormal="100" workbookViewId="0">
      <pane xSplit="2" ySplit="4" topLeftCell="M6" activePane="bottomRight" state="frozen"/>
      <selection activeCell="A2" sqref="A2"/>
      <selection pane="topRight" activeCell="C2" sqref="C2"/>
      <selection pane="bottomLeft" activeCell="A6" sqref="A6"/>
      <selection pane="bottomRight" activeCell="P30" sqref="P30"/>
    </sheetView>
  </sheetViews>
  <sheetFormatPr defaultRowHeight="15" x14ac:dyDescent="0.25"/>
  <cols>
    <col min="1" max="1" width="26.28515625" customWidth="1"/>
    <col min="2" max="2" width="18.28515625" customWidth="1"/>
    <col min="3" max="16" width="12.5703125" customWidth="1"/>
  </cols>
  <sheetData>
    <row r="1" spans="1:16" s="174" customFormat="1" x14ac:dyDescent="0.2">
      <c r="A1" s="181" t="s">
        <v>30</v>
      </c>
    </row>
    <row r="2" spans="1:16" s="174" customFormat="1" ht="15.75" x14ac:dyDescent="0.25">
      <c r="A2" s="177" t="s">
        <v>339</v>
      </c>
    </row>
    <row r="3" spans="1:16" ht="15.75" thickBot="1" x14ac:dyDescent="0.3"/>
    <row r="4" spans="1:16" s="54" customFormat="1" ht="15.75" x14ac:dyDescent="0.25">
      <c r="A4" s="65"/>
      <c r="B4" s="68"/>
      <c r="C4" s="604">
        <v>2013</v>
      </c>
      <c r="D4" s="607"/>
      <c r="E4" s="599">
        <v>2014</v>
      </c>
      <c r="F4" s="603"/>
      <c r="G4" s="607">
        <v>2015</v>
      </c>
      <c r="H4" s="607"/>
      <c r="I4" s="599">
        <v>2016</v>
      </c>
      <c r="J4" s="603"/>
      <c r="K4" s="607">
        <v>2017</v>
      </c>
      <c r="L4" s="607"/>
      <c r="M4" s="599">
        <v>2018</v>
      </c>
      <c r="N4" s="603"/>
      <c r="O4" s="607">
        <v>2019</v>
      </c>
      <c r="P4" s="600"/>
    </row>
    <row r="5" spans="1:16" s="54" customFormat="1" ht="63" x14ac:dyDescent="0.25">
      <c r="A5" s="66"/>
      <c r="B5" s="69"/>
      <c r="C5" s="271" t="s">
        <v>102</v>
      </c>
      <c r="D5" s="315" t="s">
        <v>103</v>
      </c>
      <c r="E5" s="279" t="s">
        <v>102</v>
      </c>
      <c r="F5" s="272" t="s">
        <v>103</v>
      </c>
      <c r="G5" s="315" t="s">
        <v>102</v>
      </c>
      <c r="H5" s="315" t="s">
        <v>103</v>
      </c>
      <c r="I5" s="279" t="s">
        <v>102</v>
      </c>
      <c r="J5" s="272" t="s">
        <v>103</v>
      </c>
      <c r="K5" s="315" t="s">
        <v>102</v>
      </c>
      <c r="L5" s="315" t="s">
        <v>103</v>
      </c>
      <c r="M5" s="279" t="s">
        <v>102</v>
      </c>
      <c r="N5" s="272" t="s">
        <v>103</v>
      </c>
      <c r="O5" s="315" t="s">
        <v>102</v>
      </c>
      <c r="P5" s="285" t="s">
        <v>103</v>
      </c>
    </row>
    <row r="6" spans="1:16" x14ac:dyDescent="0.25">
      <c r="A6" s="605" t="s">
        <v>36</v>
      </c>
      <c r="B6" s="606"/>
      <c r="C6" s="273">
        <v>0.19822268949143976</v>
      </c>
      <c r="D6" s="316">
        <v>0.12168688928975306</v>
      </c>
      <c r="E6" s="280">
        <v>0.12877006547928838</v>
      </c>
      <c r="F6" s="274">
        <v>9.6929640894804825E-2</v>
      </c>
      <c r="G6" s="316">
        <v>0.23158213665050761</v>
      </c>
      <c r="H6" s="317">
        <v>0.17217213270426923</v>
      </c>
      <c r="I6" s="280">
        <v>0.33708082077051926</v>
      </c>
      <c r="J6" s="274">
        <v>0.27642306248307197</v>
      </c>
      <c r="K6" s="316">
        <v>0.37</v>
      </c>
      <c r="L6" s="316">
        <v>0.28999999999999998</v>
      </c>
      <c r="M6" s="329">
        <v>0.53701647173199474</v>
      </c>
      <c r="N6" s="330">
        <v>0.37863506631230276</v>
      </c>
      <c r="O6" s="318">
        <v>0.36495823735478439</v>
      </c>
      <c r="P6" s="326">
        <v>0.20981503995282264</v>
      </c>
    </row>
    <row r="7" spans="1:16" x14ac:dyDescent="0.25">
      <c r="A7" s="601" t="s">
        <v>177</v>
      </c>
      <c r="B7" s="602"/>
      <c r="C7" s="275">
        <v>0.12500855159307256</v>
      </c>
      <c r="D7" s="320">
        <v>9.4017274688301858E-2</v>
      </c>
      <c r="E7" s="281">
        <v>0.21086243925732109</v>
      </c>
      <c r="F7" s="276">
        <v>0.14551273421670965</v>
      </c>
      <c r="G7" s="320">
        <v>0.18047558545447825</v>
      </c>
      <c r="H7" s="321">
        <v>0.13467092003914352</v>
      </c>
      <c r="I7" s="281">
        <v>0.29763730013432965</v>
      </c>
      <c r="J7" s="276">
        <v>0.2124742624760621</v>
      </c>
      <c r="K7" s="320">
        <v>0.34</v>
      </c>
      <c r="L7" s="320">
        <v>0.26</v>
      </c>
      <c r="M7" s="331">
        <v>0.24762294532191703</v>
      </c>
      <c r="N7" s="330">
        <v>0.19812712551209677</v>
      </c>
      <c r="O7" s="319">
        <v>0.25541623623541326</v>
      </c>
      <c r="P7" s="326">
        <v>0.20331343082936482</v>
      </c>
    </row>
    <row r="8" spans="1:16" x14ac:dyDescent="0.25">
      <c r="A8" s="601" t="s">
        <v>174</v>
      </c>
      <c r="B8" s="602"/>
      <c r="C8" s="275">
        <v>0.16755496414962165</v>
      </c>
      <c r="D8" s="320">
        <v>0.11680658303625698</v>
      </c>
      <c r="E8" s="281">
        <v>0.23474098787540854</v>
      </c>
      <c r="F8" s="276">
        <v>0.16645870644749106</v>
      </c>
      <c r="G8" s="320">
        <v>0.16044838119321492</v>
      </c>
      <c r="H8" s="321">
        <v>0.1097198668555478</v>
      </c>
      <c r="I8" s="281">
        <v>0.42999871725128497</v>
      </c>
      <c r="J8" s="276">
        <v>0.3149090435530284</v>
      </c>
      <c r="K8" s="320">
        <v>0.51</v>
      </c>
      <c r="L8" s="320">
        <v>0.34</v>
      </c>
      <c r="M8" s="331">
        <v>0.28405910314122207</v>
      </c>
      <c r="N8" s="330">
        <v>0.20593739136256853</v>
      </c>
      <c r="O8" s="319">
        <v>0.27189262743235387</v>
      </c>
      <c r="P8" s="326">
        <v>0.1770823718178561</v>
      </c>
    </row>
    <row r="9" spans="1:16" x14ac:dyDescent="0.25">
      <c r="A9" s="601" t="s">
        <v>28</v>
      </c>
      <c r="B9" s="602"/>
      <c r="C9" s="275">
        <v>0.60505635878484998</v>
      </c>
      <c r="D9" s="320">
        <v>0.53124033838802698</v>
      </c>
      <c r="E9" s="281">
        <v>0.42883635922787489</v>
      </c>
      <c r="F9" s="276">
        <v>0.28901524418824348</v>
      </c>
      <c r="G9" s="320">
        <v>0.60928507936971499</v>
      </c>
      <c r="H9" s="321">
        <v>0.4087838829201359</v>
      </c>
      <c r="I9" s="281" t="s">
        <v>56</v>
      </c>
      <c r="J9" s="276" t="s">
        <v>56</v>
      </c>
      <c r="K9" s="320">
        <v>0.63</v>
      </c>
      <c r="L9" s="320">
        <v>0.44</v>
      </c>
      <c r="M9" s="331">
        <v>0.57737590535767325</v>
      </c>
      <c r="N9" s="330">
        <v>0.45896157707859453</v>
      </c>
      <c r="O9" s="319">
        <v>0.50991899599384294</v>
      </c>
      <c r="P9" s="326">
        <v>0.43595502991338875</v>
      </c>
    </row>
    <row r="10" spans="1:16" x14ac:dyDescent="0.25">
      <c r="A10" s="601" t="s">
        <v>35</v>
      </c>
      <c r="B10" s="602"/>
      <c r="C10" s="275">
        <v>0.27712636227223625</v>
      </c>
      <c r="D10" s="320">
        <v>0.21053538057063173</v>
      </c>
      <c r="E10" s="281">
        <v>0.33482653743728746</v>
      </c>
      <c r="F10" s="276">
        <v>0.26269216139317042</v>
      </c>
      <c r="G10" s="320">
        <v>0.28353609295559673</v>
      </c>
      <c r="H10" s="321">
        <v>0.23316236476708885</v>
      </c>
      <c r="I10" s="281">
        <v>0.37741348781338457</v>
      </c>
      <c r="J10" s="276">
        <v>0.31984887832503367</v>
      </c>
      <c r="K10" s="320">
        <v>0.35</v>
      </c>
      <c r="L10" s="320">
        <v>0.28000000000000003</v>
      </c>
      <c r="M10" s="331">
        <v>0.3370515173472311</v>
      </c>
      <c r="N10" s="330">
        <v>0.26294424812559186</v>
      </c>
      <c r="O10" s="319">
        <v>0.253111509241991</v>
      </c>
      <c r="P10" s="326">
        <v>0.2077313550890211</v>
      </c>
    </row>
    <row r="11" spans="1:16" x14ac:dyDescent="0.25">
      <c r="A11" s="601" t="s">
        <v>175</v>
      </c>
      <c r="B11" s="602"/>
      <c r="C11" s="275">
        <v>0.1803138158047782</v>
      </c>
      <c r="D11" s="320">
        <v>0.12460268729338525</v>
      </c>
      <c r="E11" s="281">
        <v>0.27550637647085752</v>
      </c>
      <c r="F11" s="276">
        <v>0.20667814833943079</v>
      </c>
      <c r="G11" s="320">
        <v>0.13071937344330214</v>
      </c>
      <c r="H11" s="321">
        <v>0.10255695872838051</v>
      </c>
      <c r="I11" s="281">
        <v>0.287363036301858</v>
      </c>
      <c r="J11" s="276">
        <v>0.19949819307114319</v>
      </c>
      <c r="K11" s="320">
        <v>0.27</v>
      </c>
      <c r="L11" s="320">
        <v>0.18</v>
      </c>
      <c r="M11" s="331">
        <v>0.40324856934698383</v>
      </c>
      <c r="N11" s="330">
        <v>0.31440202367475861</v>
      </c>
      <c r="O11" s="319">
        <v>0.32385179577499018</v>
      </c>
      <c r="P11" s="326">
        <v>0.27802104683674089</v>
      </c>
    </row>
    <row r="12" spans="1:16" x14ac:dyDescent="0.25">
      <c r="A12" s="601" t="s">
        <v>34</v>
      </c>
      <c r="B12" s="602"/>
      <c r="C12" s="275">
        <v>0.27468580668921605</v>
      </c>
      <c r="D12" s="320">
        <v>0.20421377183967118</v>
      </c>
      <c r="E12" s="281">
        <v>0.25806858236653518</v>
      </c>
      <c r="F12" s="276">
        <v>0.17721678799708748</v>
      </c>
      <c r="G12" s="320">
        <v>0.30467575734865271</v>
      </c>
      <c r="H12" s="321">
        <v>0.2144390961529033</v>
      </c>
      <c r="I12" s="281">
        <v>0.3513456297994722</v>
      </c>
      <c r="J12" s="276">
        <v>0.23096692871176661</v>
      </c>
      <c r="K12" s="320">
        <v>0.37</v>
      </c>
      <c r="L12" s="320">
        <v>0.27</v>
      </c>
      <c r="M12" s="331">
        <v>0.39628049410489863</v>
      </c>
      <c r="N12" s="330">
        <v>0.27270626971763057</v>
      </c>
      <c r="O12" s="319">
        <v>0.34441300657476648</v>
      </c>
      <c r="P12" s="326">
        <v>0.23658240833897715</v>
      </c>
    </row>
    <row r="13" spans="1:16" x14ac:dyDescent="0.25">
      <c r="A13" s="601" t="s">
        <v>33</v>
      </c>
      <c r="B13" s="602"/>
      <c r="C13" s="275">
        <v>0.27679461408731132</v>
      </c>
      <c r="D13" s="320">
        <v>0.20785245794391788</v>
      </c>
      <c r="E13" s="281">
        <v>0.30227820944280226</v>
      </c>
      <c r="F13" s="276">
        <v>0.19325838202882736</v>
      </c>
      <c r="G13" s="320">
        <v>0.38983924406749715</v>
      </c>
      <c r="H13" s="321">
        <v>0.29515675999011715</v>
      </c>
      <c r="I13" s="281">
        <v>0.48079698210468857</v>
      </c>
      <c r="J13" s="276">
        <v>0.3634635551257005</v>
      </c>
      <c r="K13" s="320">
        <v>0.35</v>
      </c>
      <c r="L13" s="320">
        <v>0.34</v>
      </c>
      <c r="M13" s="331">
        <v>0.28992718629176639</v>
      </c>
      <c r="N13" s="330">
        <v>0.30744400142881378</v>
      </c>
      <c r="O13" s="319">
        <v>0.32773293653865726</v>
      </c>
      <c r="P13" s="326">
        <v>0.29446462964962794</v>
      </c>
    </row>
    <row r="14" spans="1:16" x14ac:dyDescent="0.25">
      <c r="A14" s="601" t="s">
        <v>32</v>
      </c>
      <c r="B14" s="602"/>
      <c r="C14" s="275">
        <v>0.24408157139108438</v>
      </c>
      <c r="D14" s="320">
        <v>0.19033253533934993</v>
      </c>
      <c r="E14" s="281">
        <v>0.22650183505362806</v>
      </c>
      <c r="F14" s="276">
        <v>0.22002707473734046</v>
      </c>
      <c r="G14" s="320">
        <v>0.43553954232983</v>
      </c>
      <c r="H14" s="321">
        <v>0.34138768986854195</v>
      </c>
      <c r="I14" s="281">
        <v>0.41498389117541618</v>
      </c>
      <c r="J14" s="276">
        <v>0.35439760795698444</v>
      </c>
      <c r="K14" s="320">
        <v>0.47</v>
      </c>
      <c r="L14" s="320">
        <v>0.35</v>
      </c>
      <c r="M14" s="331">
        <v>0.40918920659699198</v>
      </c>
      <c r="N14" s="330">
        <v>0.35237978538371045</v>
      </c>
      <c r="O14" s="319">
        <v>0.33976575120794933</v>
      </c>
      <c r="P14" s="326">
        <v>0.21723778521798953</v>
      </c>
    </row>
    <row r="15" spans="1:16" x14ac:dyDescent="0.25">
      <c r="A15" s="601" t="s">
        <v>24</v>
      </c>
      <c r="B15" s="602"/>
      <c r="C15" s="275">
        <v>0.33634772006424313</v>
      </c>
      <c r="D15" s="320">
        <v>0.25458077897731074</v>
      </c>
      <c r="E15" s="281">
        <v>0.19042890994020795</v>
      </c>
      <c r="F15" s="276">
        <v>0.161468932481242</v>
      </c>
      <c r="G15" s="320">
        <v>0.27891047063327623</v>
      </c>
      <c r="H15" s="321">
        <v>0.2125060973373559</v>
      </c>
      <c r="I15" s="281">
        <v>0.30957973180337972</v>
      </c>
      <c r="J15" s="276">
        <v>0.22484218036005327</v>
      </c>
      <c r="K15" s="320">
        <v>0.36</v>
      </c>
      <c r="L15" s="320">
        <v>0.26</v>
      </c>
      <c r="M15" s="331">
        <v>0.5505286855357856</v>
      </c>
      <c r="N15" s="330">
        <v>0.34484256313015826</v>
      </c>
      <c r="O15" s="319">
        <v>0.44226411657653458</v>
      </c>
      <c r="P15" s="326">
        <v>0.27949951674317713</v>
      </c>
    </row>
    <row r="16" spans="1:16" ht="15.75" thickBot="1" x14ac:dyDescent="0.3">
      <c r="A16" s="601" t="s">
        <v>31</v>
      </c>
      <c r="B16" s="602"/>
      <c r="C16" s="275">
        <v>0.1950526006561196</v>
      </c>
      <c r="D16" s="320">
        <v>0.14518951322863341</v>
      </c>
      <c r="E16" s="281">
        <v>0.25173617374189228</v>
      </c>
      <c r="F16" s="276">
        <v>0.18893561237300749</v>
      </c>
      <c r="G16" s="320">
        <v>0.17383221706969085</v>
      </c>
      <c r="H16" s="321">
        <v>0.12165306020063836</v>
      </c>
      <c r="I16" s="281">
        <v>0.17123199500223368</v>
      </c>
      <c r="J16" s="276">
        <v>0.15223194426542491</v>
      </c>
      <c r="K16" s="320">
        <v>0.26</v>
      </c>
      <c r="L16" s="321">
        <v>0.2</v>
      </c>
      <c r="M16" s="332">
        <v>0.28519462807592599</v>
      </c>
      <c r="N16" s="330">
        <v>0.23029709183000777</v>
      </c>
      <c r="O16" s="322">
        <v>0.25962330223791563</v>
      </c>
      <c r="P16" s="326">
        <v>0.20846738410104565</v>
      </c>
    </row>
    <row r="17" spans="1:16" s="55" customFormat="1" ht="16.5" thickBot="1" x14ac:dyDescent="0.3">
      <c r="A17" s="124" t="s">
        <v>22</v>
      </c>
      <c r="B17" s="126"/>
      <c r="C17" s="323">
        <v>0.30148724718527647</v>
      </c>
      <c r="D17" s="324">
        <v>0.21586305636970815</v>
      </c>
      <c r="E17" s="327">
        <v>0.28176688583753307</v>
      </c>
      <c r="F17" s="328">
        <v>0.2123412253311911</v>
      </c>
      <c r="G17" s="324">
        <v>0.27416581339940538</v>
      </c>
      <c r="H17" s="324">
        <v>0.20487838974785738</v>
      </c>
      <c r="I17" s="327">
        <v>0.3407474999271507</v>
      </c>
      <c r="J17" s="328">
        <v>0.25981122372483628</v>
      </c>
      <c r="K17" s="324">
        <v>0.3668208332991294</v>
      </c>
      <c r="L17" s="324">
        <v>0.27814131847155632</v>
      </c>
      <c r="M17" s="333">
        <v>0.37470655569482236</v>
      </c>
      <c r="N17" s="334">
        <v>0.2831869730599173</v>
      </c>
      <c r="O17" s="325">
        <v>0.3317527716628994</v>
      </c>
      <c r="P17" s="196">
        <v>0.25753740595805003</v>
      </c>
    </row>
    <row r="19" spans="1:16" ht="15.75" x14ac:dyDescent="0.25">
      <c r="A19" s="179" t="s">
        <v>192</v>
      </c>
    </row>
    <row r="20" spans="1:16" ht="15.75" x14ac:dyDescent="0.25">
      <c r="A20" s="169" t="s">
        <v>318</v>
      </c>
      <c r="B20" s="121"/>
    </row>
    <row r="24" spans="1:16" x14ac:dyDescent="0.25">
      <c r="H24" t="s">
        <v>280</v>
      </c>
    </row>
  </sheetData>
  <mergeCells count="18">
    <mergeCell ref="A16:B16"/>
    <mergeCell ref="E4:F4"/>
    <mergeCell ref="C4:D4"/>
    <mergeCell ref="A11:B11"/>
    <mergeCell ref="M4:N4"/>
    <mergeCell ref="K4:L4"/>
    <mergeCell ref="I4:J4"/>
    <mergeCell ref="G4:H4"/>
    <mergeCell ref="A6:B6"/>
    <mergeCell ref="A7:B7"/>
    <mergeCell ref="A8:B8"/>
    <mergeCell ref="A9:B9"/>
    <mergeCell ref="A10:B10"/>
    <mergeCell ref="O4:P4"/>
    <mergeCell ref="A12:B12"/>
    <mergeCell ref="A13:B13"/>
    <mergeCell ref="A14:B14"/>
    <mergeCell ref="A15:B15"/>
  </mergeCells>
  <hyperlinks>
    <hyperlink ref="A1" location="Contents!A1" display="Contents "/>
  </hyperlinks>
  <pageMargins left="0.7" right="0.7" top="0.75" bottom="0.75" header="0.3" footer="0.3"/>
  <pageSetup paperSize="9" scale="67" fitToHeight="0"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21"/>
  <sheetViews>
    <sheetView showGridLines="0" workbookViewId="0">
      <pane xSplit="2" ySplit="5" topLeftCell="G6" activePane="bottomRight" state="frozen"/>
      <selection pane="topRight" activeCell="C1" sqref="C1"/>
      <selection pane="bottomLeft" activeCell="A6" sqref="A6"/>
      <selection pane="bottomRight" activeCell="N36" sqref="N36"/>
    </sheetView>
  </sheetViews>
  <sheetFormatPr defaultRowHeight="15" x14ac:dyDescent="0.25"/>
  <cols>
    <col min="1" max="1" width="36.5703125" customWidth="1"/>
  </cols>
  <sheetData>
    <row r="1" spans="1:16" s="3" customFormat="1" x14ac:dyDescent="0.2">
      <c r="A1" s="52" t="s">
        <v>30</v>
      </c>
    </row>
    <row r="2" spans="1:16" s="3" customFormat="1" ht="15.75" x14ac:dyDescent="0.25">
      <c r="A2" s="53" t="s">
        <v>353</v>
      </c>
    </row>
    <row r="3" spans="1:16" ht="15.75" thickBot="1" x14ac:dyDescent="0.3"/>
    <row r="4" spans="1:16" s="54" customFormat="1" ht="15.75" x14ac:dyDescent="0.25">
      <c r="A4" s="80"/>
      <c r="B4" s="81"/>
      <c r="C4" s="604">
        <v>2013</v>
      </c>
      <c r="D4" s="607"/>
      <c r="E4" s="608">
        <v>2014</v>
      </c>
      <c r="F4" s="609"/>
      <c r="G4" s="607">
        <v>2015</v>
      </c>
      <c r="H4" s="607"/>
      <c r="I4" s="599">
        <v>2016</v>
      </c>
      <c r="J4" s="603"/>
      <c r="K4" s="607">
        <v>2017</v>
      </c>
      <c r="L4" s="607"/>
      <c r="M4" s="599">
        <v>2018</v>
      </c>
      <c r="N4" s="603"/>
      <c r="O4" s="599">
        <v>2019</v>
      </c>
      <c r="P4" s="600"/>
    </row>
    <row r="5" spans="1:16" s="54" customFormat="1" ht="15.75" x14ac:dyDescent="0.25">
      <c r="A5" s="82"/>
      <c r="B5" s="83"/>
      <c r="C5" s="271" t="s">
        <v>105</v>
      </c>
      <c r="D5" s="315" t="s">
        <v>104</v>
      </c>
      <c r="E5" s="279" t="s">
        <v>105</v>
      </c>
      <c r="F5" s="272" t="s">
        <v>104</v>
      </c>
      <c r="G5" s="315" t="s">
        <v>105</v>
      </c>
      <c r="H5" s="315" t="s">
        <v>104</v>
      </c>
      <c r="I5" s="279" t="s">
        <v>105</v>
      </c>
      <c r="J5" s="272" t="s">
        <v>104</v>
      </c>
      <c r="K5" s="315" t="s">
        <v>105</v>
      </c>
      <c r="L5" s="315" t="s">
        <v>104</v>
      </c>
      <c r="M5" s="279" t="s">
        <v>105</v>
      </c>
      <c r="N5" s="272" t="s">
        <v>104</v>
      </c>
      <c r="O5" s="279" t="s">
        <v>105</v>
      </c>
      <c r="P5" s="285" t="s">
        <v>104</v>
      </c>
    </row>
    <row r="6" spans="1:16" ht="15.75" x14ac:dyDescent="0.25">
      <c r="A6" s="605" t="s">
        <v>36</v>
      </c>
      <c r="B6" s="606"/>
      <c r="C6" s="335">
        <v>0.3</v>
      </c>
      <c r="D6" s="336">
        <v>0.34</v>
      </c>
      <c r="E6" s="343">
        <v>0.25</v>
      </c>
      <c r="F6" s="344">
        <v>0.32</v>
      </c>
      <c r="G6" s="337">
        <v>0.2645654250238777</v>
      </c>
      <c r="H6" s="336">
        <v>0.37153772683858638</v>
      </c>
      <c r="I6" s="347">
        <v>0.37978681405448084</v>
      </c>
      <c r="J6" s="348">
        <v>0.40029325513196484</v>
      </c>
      <c r="K6" s="337">
        <v>0.39953314085631803</v>
      </c>
      <c r="L6" s="336">
        <v>0.48352160242226616</v>
      </c>
      <c r="M6" s="347">
        <v>0.43262764632627654</v>
      </c>
      <c r="N6" s="348">
        <v>0.55886736214605071</v>
      </c>
      <c r="O6" s="347">
        <v>0.39468987059348504</v>
      </c>
      <c r="P6" s="349">
        <v>0.43968053804119372</v>
      </c>
    </row>
    <row r="7" spans="1:16" ht="15.75" x14ac:dyDescent="0.25">
      <c r="A7" s="601" t="s">
        <v>173</v>
      </c>
      <c r="B7" s="602"/>
      <c r="C7" s="338">
        <v>0.3</v>
      </c>
      <c r="D7" s="339">
        <v>0.35</v>
      </c>
      <c r="E7" s="343">
        <v>0.28000000000000003</v>
      </c>
      <c r="F7" s="344">
        <v>0.35</v>
      </c>
      <c r="G7" s="340">
        <v>0.3248620815587141</v>
      </c>
      <c r="H7" s="339">
        <v>0.44342843493104794</v>
      </c>
      <c r="I7" s="343">
        <v>0.2461308470571163</v>
      </c>
      <c r="J7" s="344">
        <v>0.35056192782242113</v>
      </c>
      <c r="K7" s="340">
        <v>0.27348395482406512</v>
      </c>
      <c r="L7" s="339">
        <v>0.36915686243827422</v>
      </c>
      <c r="M7" s="343">
        <v>0.27790091566412706</v>
      </c>
      <c r="N7" s="344">
        <v>0.3633643020110347</v>
      </c>
      <c r="O7" s="343">
        <v>0.30927739789318048</v>
      </c>
      <c r="P7" s="350">
        <v>0.38655160014383316</v>
      </c>
    </row>
    <row r="8" spans="1:16" ht="15.75" x14ac:dyDescent="0.25">
      <c r="A8" s="601" t="s">
        <v>174</v>
      </c>
      <c r="B8" s="602"/>
      <c r="C8" s="338">
        <v>0.26</v>
      </c>
      <c r="D8" s="339">
        <v>0.28999999999999998</v>
      </c>
      <c r="E8" s="343">
        <v>0.28000000000000003</v>
      </c>
      <c r="F8" s="344">
        <v>0.36</v>
      </c>
      <c r="G8" s="340">
        <v>0.36873412688232732</v>
      </c>
      <c r="H8" s="339">
        <v>0.48815248973048792</v>
      </c>
      <c r="I8" s="343">
        <v>0.373096347335865</v>
      </c>
      <c r="J8" s="344">
        <v>0.50275287085103026</v>
      </c>
      <c r="K8" s="340">
        <v>0.32350116614076002</v>
      </c>
      <c r="L8" s="339">
        <v>0.41901692183722811</v>
      </c>
      <c r="M8" s="343">
        <v>0.33368064600156289</v>
      </c>
      <c r="N8" s="344">
        <v>0.42190395956192078</v>
      </c>
      <c r="O8" s="343">
        <v>0.21093886082564012</v>
      </c>
      <c r="P8" s="350">
        <v>0.2868430092751631</v>
      </c>
    </row>
    <row r="9" spans="1:16" ht="15.75" x14ac:dyDescent="0.25">
      <c r="A9" s="601" t="s">
        <v>28</v>
      </c>
      <c r="B9" s="602"/>
      <c r="C9" s="338">
        <v>0.63</v>
      </c>
      <c r="D9" s="339">
        <v>0.71</v>
      </c>
      <c r="E9" s="343">
        <v>0.63</v>
      </c>
      <c r="F9" s="344">
        <v>0.68</v>
      </c>
      <c r="G9" s="340">
        <v>0.67351132900965849</v>
      </c>
      <c r="H9" s="339">
        <v>0.70199284477716872</v>
      </c>
      <c r="I9" s="343">
        <v>0.44616038495181798</v>
      </c>
      <c r="J9" s="344">
        <v>0.48050158035666596</v>
      </c>
      <c r="K9" s="340">
        <v>0.3325712275765037</v>
      </c>
      <c r="L9" s="339">
        <v>0.41635176915149436</v>
      </c>
      <c r="M9" s="343">
        <v>0.41713436777814461</v>
      </c>
      <c r="N9" s="344">
        <v>0.44166666666666671</v>
      </c>
      <c r="O9" s="343">
        <v>0.38993551650018965</v>
      </c>
      <c r="P9" s="350">
        <v>0.45395719263315082</v>
      </c>
    </row>
    <row r="10" spans="1:16" ht="15.75" x14ac:dyDescent="0.25">
      <c r="A10" s="601" t="s">
        <v>35</v>
      </c>
      <c r="B10" s="602"/>
      <c r="C10" s="338">
        <v>0.27</v>
      </c>
      <c r="D10" s="339">
        <v>0.42</v>
      </c>
      <c r="E10" s="343">
        <v>0.28000000000000003</v>
      </c>
      <c r="F10" s="344">
        <v>0.41</v>
      </c>
      <c r="G10" s="340">
        <v>0.32772500467201288</v>
      </c>
      <c r="H10" s="339">
        <v>0.47591098570880408</v>
      </c>
      <c r="I10" s="343">
        <v>0.61191372870560634</v>
      </c>
      <c r="J10" s="344">
        <v>0.77484399560684414</v>
      </c>
      <c r="K10" s="340">
        <v>0.44390243902439019</v>
      </c>
      <c r="L10" s="339">
        <v>0.42797237296497281</v>
      </c>
      <c r="M10" s="343">
        <v>0.45626355468346597</v>
      </c>
      <c r="N10" s="344">
        <v>0.54501775642364736</v>
      </c>
      <c r="O10" s="343">
        <v>0.27283014040078335</v>
      </c>
      <c r="P10" s="350">
        <v>0.39546906650544611</v>
      </c>
    </row>
    <row r="11" spans="1:16" ht="15.75" x14ac:dyDescent="0.25">
      <c r="A11" s="601" t="s">
        <v>175</v>
      </c>
      <c r="B11" s="602"/>
      <c r="C11" s="338">
        <v>0.31</v>
      </c>
      <c r="D11" s="339">
        <v>0.37</v>
      </c>
      <c r="E11" s="343">
        <v>0.36</v>
      </c>
      <c r="F11" s="344">
        <v>0.5</v>
      </c>
      <c r="G11" s="340">
        <v>0.35883619667403449</v>
      </c>
      <c r="H11" s="339">
        <v>0.42211533083505787</v>
      </c>
      <c r="I11" s="343">
        <v>0.33157770334660897</v>
      </c>
      <c r="J11" s="344">
        <v>0.47483230114446617</v>
      </c>
      <c r="K11" s="340">
        <v>0.29000396872720458</v>
      </c>
      <c r="L11" s="339">
        <v>0.44202965334525296</v>
      </c>
      <c r="M11" s="343">
        <v>0.25517762498671098</v>
      </c>
      <c r="N11" s="344">
        <v>0.38759001873883797</v>
      </c>
      <c r="O11" s="343">
        <v>0.28241296010522271</v>
      </c>
      <c r="P11" s="350">
        <v>0.38102326372644924</v>
      </c>
    </row>
    <row r="12" spans="1:16" ht="15.75" x14ac:dyDescent="0.25">
      <c r="A12" s="601" t="s">
        <v>34</v>
      </c>
      <c r="B12" s="602"/>
      <c r="C12" s="338">
        <v>0.3</v>
      </c>
      <c r="D12" s="339">
        <v>0.42</v>
      </c>
      <c r="E12" s="343">
        <v>0.37</v>
      </c>
      <c r="F12" s="344">
        <v>0.53</v>
      </c>
      <c r="G12" s="340">
        <v>0.33875324036793786</v>
      </c>
      <c r="H12" s="339">
        <v>0.48408807187202785</v>
      </c>
      <c r="I12" s="343">
        <v>0.34136652542372881</v>
      </c>
      <c r="J12" s="344">
        <v>0.44594594594594594</v>
      </c>
      <c r="K12" s="340">
        <v>0.29911887463286441</v>
      </c>
      <c r="L12" s="339">
        <v>0.38156709696787744</v>
      </c>
      <c r="M12" s="343">
        <v>0.28973346495557745</v>
      </c>
      <c r="N12" s="344">
        <v>0.38346228239845248</v>
      </c>
      <c r="O12" s="343">
        <v>0.41490470388900991</v>
      </c>
      <c r="P12" s="350">
        <v>0.55349644248305685</v>
      </c>
    </row>
    <row r="13" spans="1:16" ht="15.75" x14ac:dyDescent="0.25">
      <c r="A13" s="601" t="s">
        <v>33</v>
      </c>
      <c r="B13" s="602"/>
      <c r="C13" s="338">
        <v>0.54</v>
      </c>
      <c r="D13" s="339">
        <v>0.51</v>
      </c>
      <c r="E13" s="343">
        <v>0.36</v>
      </c>
      <c r="F13" s="344">
        <v>0.3</v>
      </c>
      <c r="G13" s="340">
        <v>0.2752293577981651</v>
      </c>
      <c r="H13" s="339">
        <v>0.33629001156961041</v>
      </c>
      <c r="I13" s="343">
        <v>0.34886629820874504</v>
      </c>
      <c r="J13" s="344">
        <v>0.46727461650954061</v>
      </c>
      <c r="K13" s="340">
        <v>0.38526284309605802</v>
      </c>
      <c r="L13" s="339">
        <v>0.52318212652563045</v>
      </c>
      <c r="M13" s="343">
        <v>0.38608271570341535</v>
      </c>
      <c r="N13" s="344">
        <v>0.52279076552406134</v>
      </c>
      <c r="O13" s="343">
        <v>0.35178897884565158</v>
      </c>
      <c r="P13" s="350">
        <v>0.42819289878113398</v>
      </c>
    </row>
    <row r="14" spans="1:16" ht="15.75" x14ac:dyDescent="0.25">
      <c r="A14" s="601" t="s">
        <v>32</v>
      </c>
      <c r="B14" s="602"/>
      <c r="C14" s="338">
        <v>0.28999999999999998</v>
      </c>
      <c r="D14" s="339">
        <v>0.38</v>
      </c>
      <c r="E14" s="343">
        <v>0.35</v>
      </c>
      <c r="F14" s="344">
        <v>0.44</v>
      </c>
      <c r="G14" s="340">
        <v>0.44944582673603262</v>
      </c>
      <c r="H14" s="339">
        <v>0.56510416666666674</v>
      </c>
      <c r="I14" s="343">
        <v>0.41787234042553195</v>
      </c>
      <c r="J14" s="344">
        <v>0.55648769574944057</v>
      </c>
      <c r="K14" s="340">
        <v>0.57166484738983048</v>
      </c>
      <c r="L14" s="339">
        <v>0.54070810992469043</v>
      </c>
      <c r="M14" s="343">
        <v>0.33105136523061085</v>
      </c>
      <c r="N14" s="344">
        <v>0.40506776523971583</v>
      </c>
      <c r="O14" s="343">
        <v>0.37752263145504739</v>
      </c>
      <c r="P14" s="350">
        <v>0.47848680511120162</v>
      </c>
    </row>
    <row r="15" spans="1:16" ht="15.75" x14ac:dyDescent="0.25">
      <c r="A15" s="601" t="s">
        <v>24</v>
      </c>
      <c r="B15" s="602"/>
      <c r="C15" s="338">
        <v>0.25</v>
      </c>
      <c r="D15" s="339">
        <v>0.24</v>
      </c>
      <c r="E15" s="343">
        <v>0.19</v>
      </c>
      <c r="F15" s="344">
        <v>0.24</v>
      </c>
      <c r="G15" s="340">
        <v>0.22064409578860444</v>
      </c>
      <c r="H15" s="339">
        <v>0.29540983606557369</v>
      </c>
      <c r="I15" s="343">
        <v>0.48025724994219404</v>
      </c>
      <c r="J15" s="344">
        <v>0.56680231129909109</v>
      </c>
      <c r="K15" s="340">
        <v>0.43610747391571292</v>
      </c>
      <c r="L15" s="339">
        <v>0.54455559210393967</v>
      </c>
      <c r="M15" s="343">
        <v>0.41214267874577115</v>
      </c>
      <c r="N15" s="344">
        <v>0.52418740050892787</v>
      </c>
      <c r="O15" s="343">
        <v>0.22792104884022474</v>
      </c>
      <c r="P15" s="350">
        <v>0.28448027641808238</v>
      </c>
    </row>
    <row r="16" spans="1:16" ht="15.75" x14ac:dyDescent="0.25">
      <c r="A16" s="601" t="s">
        <v>31</v>
      </c>
      <c r="B16" s="602"/>
      <c r="C16" s="338">
        <v>0.27</v>
      </c>
      <c r="D16" s="339">
        <v>0.39</v>
      </c>
      <c r="E16" s="343">
        <v>0.28999999999999998</v>
      </c>
      <c r="F16" s="344">
        <v>0.43</v>
      </c>
      <c r="G16" s="340">
        <v>0.29378284784476177</v>
      </c>
      <c r="H16" s="339">
        <v>0.42470240298771184</v>
      </c>
      <c r="I16" s="343">
        <v>0.42838231400582483</v>
      </c>
      <c r="J16" s="344">
        <v>0.52774125690244544</v>
      </c>
      <c r="K16" s="340">
        <v>0.39775488948038423</v>
      </c>
      <c r="L16" s="339">
        <v>0.44176334106728543</v>
      </c>
      <c r="M16" s="343">
        <v>0.33680774899978949</v>
      </c>
      <c r="N16" s="344">
        <v>0.36514522821576761</v>
      </c>
      <c r="O16" s="343">
        <v>0.2828466682030738</v>
      </c>
      <c r="P16" s="350">
        <v>0.38487537265860933</v>
      </c>
    </row>
    <row r="17" spans="1:16" s="55" customFormat="1" ht="16.5" thickBot="1" x14ac:dyDescent="0.3">
      <c r="A17" s="67" t="s">
        <v>22</v>
      </c>
      <c r="B17" s="79"/>
      <c r="C17" s="341">
        <v>0.31</v>
      </c>
      <c r="D17" s="342">
        <v>0.42</v>
      </c>
      <c r="E17" s="345">
        <v>0.33</v>
      </c>
      <c r="F17" s="346">
        <v>0.45</v>
      </c>
      <c r="G17" s="342">
        <v>0.36</v>
      </c>
      <c r="H17" s="342">
        <v>0.48</v>
      </c>
      <c r="I17" s="345">
        <v>0.36</v>
      </c>
      <c r="J17" s="346">
        <v>0.49</v>
      </c>
      <c r="K17" s="342">
        <v>0.34</v>
      </c>
      <c r="L17" s="342">
        <v>0.45</v>
      </c>
      <c r="M17" s="345">
        <v>0.31636593588354317</v>
      </c>
      <c r="N17" s="346">
        <v>0.42789078763854027</v>
      </c>
      <c r="O17" s="345">
        <v>0.31</v>
      </c>
      <c r="P17" s="351">
        <v>0.4154562919487359</v>
      </c>
    </row>
    <row r="18" spans="1:16" x14ac:dyDescent="0.25">
      <c r="A18" s="63" t="s">
        <v>340</v>
      </c>
    </row>
    <row r="19" spans="1:16" x14ac:dyDescent="0.25">
      <c r="A19" s="63" t="s">
        <v>125</v>
      </c>
    </row>
    <row r="21" spans="1:16" ht="15.75" x14ac:dyDescent="0.25">
      <c r="A21" s="158" t="s">
        <v>318</v>
      </c>
    </row>
  </sheetData>
  <mergeCells count="18">
    <mergeCell ref="A6:B6"/>
    <mergeCell ref="A8:B8"/>
    <mergeCell ref="A16:B16"/>
    <mergeCell ref="A7:B7"/>
    <mergeCell ref="A10:B10"/>
    <mergeCell ref="A11:B11"/>
    <mergeCell ref="A12:B12"/>
    <mergeCell ref="A13:B13"/>
    <mergeCell ref="A14:B14"/>
    <mergeCell ref="A15:B15"/>
    <mergeCell ref="A9:B9"/>
    <mergeCell ref="I4:J4"/>
    <mergeCell ref="G4:H4"/>
    <mergeCell ref="E4:F4"/>
    <mergeCell ref="C4:D4"/>
    <mergeCell ref="O4:P4"/>
    <mergeCell ref="M4:N4"/>
    <mergeCell ref="K4:L4"/>
  </mergeCells>
  <hyperlinks>
    <hyperlink ref="A1" location="Contents!A1" display="Contents "/>
  </hyperlinks>
  <pageMargins left="0.7" right="0.7" top="0.75" bottom="0.75" header="0.3" footer="0.3"/>
  <pageSetup paperSize="9" scale="75" fitToHeight="0"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28"/>
  <sheetViews>
    <sheetView workbookViewId="0">
      <pane xSplit="1" ySplit="6" topLeftCell="B7" activePane="bottomRight" state="frozen"/>
      <selection pane="topRight" activeCell="B1" sqref="B1"/>
      <selection pane="bottomLeft" activeCell="A7" sqref="A7"/>
      <selection pane="bottomRight" sqref="A1:XFD2"/>
    </sheetView>
  </sheetViews>
  <sheetFormatPr defaultColWidth="8.7109375" defaultRowHeight="15.75" x14ac:dyDescent="0.25"/>
  <cols>
    <col min="1" max="1" width="39" style="57" customWidth="1"/>
    <col min="2" max="8" width="18.85546875" style="57" customWidth="1"/>
    <col min="9" max="9" width="18.85546875" style="58" customWidth="1"/>
    <col min="10" max="10" width="18.85546875" style="57" customWidth="1"/>
    <col min="11" max="25" width="18.85546875" style="107" customWidth="1"/>
    <col min="26" max="26" width="13.140625" style="107" customWidth="1"/>
    <col min="27" max="16384" width="8.7109375" style="107"/>
  </cols>
  <sheetData>
    <row r="1" spans="1:26" x14ac:dyDescent="0.25">
      <c r="A1" s="59" t="s">
        <v>30</v>
      </c>
      <c r="B1" s="107"/>
      <c r="C1" s="367"/>
      <c r="D1" s="367"/>
      <c r="E1" s="367"/>
      <c r="F1" s="367"/>
      <c r="G1" s="367"/>
      <c r="H1" s="368"/>
      <c r="I1" s="368"/>
      <c r="J1" s="368"/>
    </row>
    <row r="2" spans="1:26" ht="16.5" x14ac:dyDescent="0.25">
      <c r="A2" s="369" t="s">
        <v>350</v>
      </c>
    </row>
    <row r="3" spans="1:26" x14ac:dyDescent="0.25">
      <c r="A3" s="58"/>
    </row>
    <row r="4" spans="1:26" ht="16.5" thickBot="1" x14ac:dyDescent="0.3">
      <c r="A4" s="58"/>
    </row>
    <row r="5" spans="1:26" x14ac:dyDescent="0.25">
      <c r="A5" s="377"/>
      <c r="B5" s="610" t="s">
        <v>348</v>
      </c>
      <c r="C5" s="564"/>
      <c r="D5" s="564"/>
      <c r="E5" s="564"/>
      <c r="F5" s="564"/>
      <c r="G5" s="564"/>
      <c r="H5" s="564"/>
      <c r="I5" s="611"/>
      <c r="J5" s="564" t="s">
        <v>349</v>
      </c>
      <c r="K5" s="564"/>
      <c r="L5" s="564"/>
      <c r="M5" s="564"/>
      <c r="N5" s="564"/>
      <c r="O5" s="564"/>
      <c r="P5" s="564"/>
      <c r="Q5" s="564"/>
      <c r="R5" s="610" t="s">
        <v>44</v>
      </c>
      <c r="S5" s="564"/>
      <c r="T5" s="564"/>
      <c r="U5" s="564"/>
      <c r="V5" s="564"/>
      <c r="W5" s="564"/>
      <c r="X5" s="564"/>
      <c r="Y5" s="565"/>
    </row>
    <row r="6" spans="1:26" ht="60.75" x14ac:dyDescent="0.25">
      <c r="A6" s="378"/>
      <c r="B6" s="381" t="s">
        <v>64</v>
      </c>
      <c r="C6" s="367" t="s">
        <v>63</v>
      </c>
      <c r="D6" s="367" t="s">
        <v>62</v>
      </c>
      <c r="E6" s="367" t="s">
        <v>61</v>
      </c>
      <c r="F6" s="367" t="s">
        <v>45</v>
      </c>
      <c r="G6" s="368" t="s">
        <v>60</v>
      </c>
      <c r="H6" s="368" t="s">
        <v>59</v>
      </c>
      <c r="I6" s="382" t="s">
        <v>58</v>
      </c>
      <c r="J6" s="367" t="s">
        <v>64</v>
      </c>
      <c r="K6" s="367" t="s">
        <v>63</v>
      </c>
      <c r="L6" s="367" t="s">
        <v>62</v>
      </c>
      <c r="M6" s="367" t="s">
        <v>61</v>
      </c>
      <c r="N6" s="367" t="s">
        <v>45</v>
      </c>
      <c r="O6" s="368" t="s">
        <v>60</v>
      </c>
      <c r="P6" s="368" t="s">
        <v>59</v>
      </c>
      <c r="Q6" s="368" t="s">
        <v>58</v>
      </c>
      <c r="R6" s="381" t="s">
        <v>64</v>
      </c>
      <c r="S6" s="367" t="s">
        <v>63</v>
      </c>
      <c r="T6" s="367" t="s">
        <v>62</v>
      </c>
      <c r="U6" s="367" t="s">
        <v>61</v>
      </c>
      <c r="V6" s="367" t="s">
        <v>45</v>
      </c>
      <c r="W6" s="368" t="s">
        <v>60</v>
      </c>
      <c r="X6" s="368" t="s">
        <v>59</v>
      </c>
      <c r="Y6" s="375" t="s">
        <v>58</v>
      </c>
    </row>
    <row r="7" spans="1:26" ht="15.6" customHeight="1" x14ac:dyDescent="0.25">
      <c r="A7" s="379" t="s">
        <v>29</v>
      </c>
      <c r="B7" s="383">
        <v>337</v>
      </c>
      <c r="C7" s="370">
        <v>982</v>
      </c>
      <c r="D7" s="370">
        <v>799</v>
      </c>
      <c r="E7" s="370">
        <v>206</v>
      </c>
      <c r="F7" s="370">
        <v>43</v>
      </c>
      <c r="G7" s="371">
        <f>I7-H7</f>
        <v>2367</v>
      </c>
      <c r="H7" s="371">
        <v>36886</v>
      </c>
      <c r="I7" s="384">
        <v>39253</v>
      </c>
      <c r="J7" s="370">
        <v>221</v>
      </c>
      <c r="K7" s="370">
        <v>1774</v>
      </c>
      <c r="L7" s="370">
        <v>234</v>
      </c>
      <c r="M7" s="370">
        <v>170</v>
      </c>
      <c r="N7" s="370">
        <v>40</v>
      </c>
      <c r="O7" s="371">
        <f>Q7-P7</f>
        <v>2439</v>
      </c>
      <c r="P7" s="371">
        <v>19730</v>
      </c>
      <c r="Q7" s="371">
        <v>22169</v>
      </c>
      <c r="R7" s="383">
        <f>B7+J7</f>
        <v>558</v>
      </c>
      <c r="S7" s="370">
        <f t="shared" ref="S7:Y17" si="0">C7+K7</f>
        <v>2756</v>
      </c>
      <c r="T7" s="370">
        <f t="shared" si="0"/>
        <v>1033</v>
      </c>
      <c r="U7" s="370">
        <f t="shared" si="0"/>
        <v>376</v>
      </c>
      <c r="V7" s="370">
        <f t="shared" si="0"/>
        <v>83</v>
      </c>
      <c r="W7" s="370">
        <f t="shared" si="0"/>
        <v>4806</v>
      </c>
      <c r="X7" s="370">
        <f t="shared" si="0"/>
        <v>56616</v>
      </c>
      <c r="Y7" s="376">
        <f t="shared" si="0"/>
        <v>61422</v>
      </c>
      <c r="Z7" s="506"/>
    </row>
    <row r="8" spans="1:26" x14ac:dyDescent="0.25">
      <c r="A8" s="379" t="s">
        <v>181</v>
      </c>
      <c r="B8" s="383">
        <v>247</v>
      </c>
      <c r="C8" s="370">
        <v>1266</v>
      </c>
      <c r="D8" s="370">
        <v>72</v>
      </c>
      <c r="E8" s="370">
        <v>397</v>
      </c>
      <c r="F8" s="370">
        <v>328</v>
      </c>
      <c r="G8" s="371">
        <f t="shared" ref="G8:G17" si="1">I8-H8</f>
        <v>2310</v>
      </c>
      <c r="H8" s="371">
        <v>20021</v>
      </c>
      <c r="I8" s="384">
        <v>22331</v>
      </c>
      <c r="J8" s="370">
        <v>213</v>
      </c>
      <c r="K8" s="370">
        <v>2252</v>
      </c>
      <c r="L8" s="370">
        <v>32</v>
      </c>
      <c r="M8" s="370">
        <v>323</v>
      </c>
      <c r="N8" s="370">
        <v>377</v>
      </c>
      <c r="O8" s="371">
        <f t="shared" ref="O8:O17" si="2">Q8-P8</f>
        <v>3197</v>
      </c>
      <c r="P8" s="371">
        <v>13691</v>
      </c>
      <c r="Q8" s="371">
        <v>16888</v>
      </c>
      <c r="R8" s="383">
        <f t="shared" ref="R8:R17" si="3">B8+J8</f>
        <v>460</v>
      </c>
      <c r="S8" s="370">
        <f t="shared" si="0"/>
        <v>3518</v>
      </c>
      <c r="T8" s="370">
        <f t="shared" si="0"/>
        <v>104</v>
      </c>
      <c r="U8" s="370">
        <f t="shared" si="0"/>
        <v>720</v>
      </c>
      <c r="V8" s="370">
        <f t="shared" si="0"/>
        <v>705</v>
      </c>
      <c r="W8" s="370">
        <f t="shared" si="0"/>
        <v>5507</v>
      </c>
      <c r="X8" s="370">
        <f t="shared" si="0"/>
        <v>33712</v>
      </c>
      <c r="Y8" s="376">
        <f t="shared" si="0"/>
        <v>39219</v>
      </c>
      <c r="Z8" s="506"/>
    </row>
    <row r="9" spans="1:26" x14ac:dyDescent="0.25">
      <c r="A9" s="379" t="s">
        <v>184</v>
      </c>
      <c r="B9" s="383">
        <v>192</v>
      </c>
      <c r="C9" s="370">
        <v>1130</v>
      </c>
      <c r="D9" s="370">
        <v>166</v>
      </c>
      <c r="E9" s="370">
        <v>392</v>
      </c>
      <c r="F9" s="370">
        <v>206</v>
      </c>
      <c r="G9" s="371">
        <f t="shared" si="1"/>
        <v>2086</v>
      </c>
      <c r="H9" s="371">
        <v>49116</v>
      </c>
      <c r="I9" s="384">
        <v>51202</v>
      </c>
      <c r="J9" s="370">
        <v>303</v>
      </c>
      <c r="K9" s="370">
        <v>2258</v>
      </c>
      <c r="L9" s="370">
        <v>100</v>
      </c>
      <c r="M9" s="370">
        <v>422</v>
      </c>
      <c r="N9" s="370">
        <v>181</v>
      </c>
      <c r="O9" s="371">
        <f t="shared" si="2"/>
        <v>3264</v>
      </c>
      <c r="P9" s="371">
        <v>23382</v>
      </c>
      <c r="Q9" s="371">
        <v>26646</v>
      </c>
      <c r="R9" s="383">
        <f t="shared" si="3"/>
        <v>495</v>
      </c>
      <c r="S9" s="370">
        <f t="shared" si="0"/>
        <v>3388</v>
      </c>
      <c r="T9" s="370">
        <f t="shared" si="0"/>
        <v>266</v>
      </c>
      <c r="U9" s="370">
        <f t="shared" si="0"/>
        <v>814</v>
      </c>
      <c r="V9" s="370">
        <f t="shared" si="0"/>
        <v>387</v>
      </c>
      <c r="W9" s="370">
        <f t="shared" si="0"/>
        <v>5350</v>
      </c>
      <c r="X9" s="370">
        <f t="shared" si="0"/>
        <v>72498</v>
      </c>
      <c r="Y9" s="376">
        <f t="shared" si="0"/>
        <v>77848</v>
      </c>
      <c r="Z9" s="506"/>
    </row>
    <row r="10" spans="1:26" x14ac:dyDescent="0.25">
      <c r="A10" s="379" t="s">
        <v>28</v>
      </c>
      <c r="B10" s="383">
        <v>1781</v>
      </c>
      <c r="C10" s="370">
        <v>4783</v>
      </c>
      <c r="D10" s="370">
        <v>1557</v>
      </c>
      <c r="E10" s="370">
        <v>1149</v>
      </c>
      <c r="F10" s="370">
        <v>1028</v>
      </c>
      <c r="G10" s="371">
        <f t="shared" si="1"/>
        <v>10298</v>
      </c>
      <c r="H10" s="371">
        <v>149715</v>
      </c>
      <c r="I10" s="384">
        <v>160013</v>
      </c>
      <c r="J10" s="370">
        <v>1373</v>
      </c>
      <c r="K10" s="370">
        <v>8076</v>
      </c>
      <c r="L10" s="370">
        <v>466</v>
      </c>
      <c r="M10" s="370">
        <v>846</v>
      </c>
      <c r="N10" s="370">
        <v>803</v>
      </c>
      <c r="O10" s="371">
        <f t="shared" si="2"/>
        <v>11564</v>
      </c>
      <c r="P10" s="371">
        <v>59071</v>
      </c>
      <c r="Q10" s="371">
        <v>70635</v>
      </c>
      <c r="R10" s="383">
        <f t="shared" si="3"/>
        <v>3154</v>
      </c>
      <c r="S10" s="370">
        <f t="shared" si="0"/>
        <v>12859</v>
      </c>
      <c r="T10" s="370">
        <f t="shared" si="0"/>
        <v>2023</v>
      </c>
      <c r="U10" s="370">
        <f t="shared" si="0"/>
        <v>1995</v>
      </c>
      <c r="V10" s="370">
        <f t="shared" si="0"/>
        <v>1831</v>
      </c>
      <c r="W10" s="370">
        <f t="shared" si="0"/>
        <v>21862</v>
      </c>
      <c r="X10" s="370">
        <f t="shared" si="0"/>
        <v>208786</v>
      </c>
      <c r="Y10" s="376">
        <f t="shared" si="0"/>
        <v>230648</v>
      </c>
      <c r="Z10" s="506"/>
    </row>
    <row r="11" spans="1:26" x14ac:dyDescent="0.25">
      <c r="A11" s="379" t="s">
        <v>27</v>
      </c>
      <c r="B11" s="383">
        <v>617</v>
      </c>
      <c r="C11" s="370">
        <v>1324</v>
      </c>
      <c r="D11" s="370">
        <v>156</v>
      </c>
      <c r="E11" s="370">
        <v>188</v>
      </c>
      <c r="F11" s="370">
        <v>125</v>
      </c>
      <c r="G11" s="371">
        <f t="shared" si="1"/>
        <v>2410</v>
      </c>
      <c r="H11" s="371">
        <v>23286</v>
      </c>
      <c r="I11" s="384">
        <v>25696</v>
      </c>
      <c r="J11" s="370">
        <v>653</v>
      </c>
      <c r="K11" s="370">
        <v>1994</v>
      </c>
      <c r="L11" s="370">
        <v>64</v>
      </c>
      <c r="M11" s="370">
        <v>148</v>
      </c>
      <c r="N11" s="370">
        <v>108</v>
      </c>
      <c r="O11" s="371">
        <f t="shared" si="2"/>
        <v>2967</v>
      </c>
      <c r="P11" s="371">
        <v>13471</v>
      </c>
      <c r="Q11" s="371">
        <v>16438</v>
      </c>
      <c r="R11" s="383">
        <f t="shared" si="3"/>
        <v>1270</v>
      </c>
      <c r="S11" s="370">
        <f t="shared" si="0"/>
        <v>3318</v>
      </c>
      <c r="T11" s="370">
        <f t="shared" si="0"/>
        <v>220</v>
      </c>
      <c r="U11" s="370">
        <f t="shared" si="0"/>
        <v>336</v>
      </c>
      <c r="V11" s="370">
        <f t="shared" si="0"/>
        <v>233</v>
      </c>
      <c r="W11" s="370">
        <f t="shared" si="0"/>
        <v>5377</v>
      </c>
      <c r="X11" s="370">
        <f t="shared" si="0"/>
        <v>36757</v>
      </c>
      <c r="Y11" s="376">
        <f t="shared" si="0"/>
        <v>42134</v>
      </c>
      <c r="Z11" s="506"/>
    </row>
    <row r="12" spans="1:26" x14ac:dyDescent="0.25">
      <c r="A12" s="379" t="s">
        <v>180</v>
      </c>
      <c r="B12" s="383">
        <v>341</v>
      </c>
      <c r="C12" s="370">
        <v>1181</v>
      </c>
      <c r="D12" s="370">
        <v>86</v>
      </c>
      <c r="E12" s="370">
        <v>437</v>
      </c>
      <c r="F12" s="370">
        <v>207</v>
      </c>
      <c r="G12" s="371">
        <f t="shared" si="1"/>
        <v>2252</v>
      </c>
      <c r="H12" s="371">
        <v>37157</v>
      </c>
      <c r="I12" s="384">
        <v>39409</v>
      </c>
      <c r="J12" s="370">
        <v>434</v>
      </c>
      <c r="K12" s="370">
        <v>1883</v>
      </c>
      <c r="L12" s="370">
        <v>78</v>
      </c>
      <c r="M12" s="370">
        <v>519</v>
      </c>
      <c r="N12" s="370">
        <v>240</v>
      </c>
      <c r="O12" s="371">
        <f t="shared" si="2"/>
        <v>3154</v>
      </c>
      <c r="P12" s="371">
        <v>17938</v>
      </c>
      <c r="Q12" s="371">
        <v>21092</v>
      </c>
      <c r="R12" s="383">
        <f t="shared" si="3"/>
        <v>775</v>
      </c>
      <c r="S12" s="370">
        <f t="shared" si="0"/>
        <v>3064</v>
      </c>
      <c r="T12" s="370">
        <f t="shared" si="0"/>
        <v>164</v>
      </c>
      <c r="U12" s="370">
        <f t="shared" si="0"/>
        <v>956</v>
      </c>
      <c r="V12" s="370">
        <f t="shared" si="0"/>
        <v>447</v>
      </c>
      <c r="W12" s="370">
        <f t="shared" si="0"/>
        <v>5406</v>
      </c>
      <c r="X12" s="370">
        <f t="shared" si="0"/>
        <v>55095</v>
      </c>
      <c r="Y12" s="376">
        <f t="shared" si="0"/>
        <v>60501</v>
      </c>
      <c r="Z12" s="506"/>
    </row>
    <row r="13" spans="1:26" x14ac:dyDescent="0.25">
      <c r="A13" s="379" t="s">
        <v>26</v>
      </c>
      <c r="B13" s="383">
        <v>520</v>
      </c>
      <c r="C13" s="370">
        <v>764</v>
      </c>
      <c r="D13" s="370">
        <v>33</v>
      </c>
      <c r="E13" s="370">
        <v>157</v>
      </c>
      <c r="F13" s="370">
        <v>140</v>
      </c>
      <c r="G13" s="371">
        <f t="shared" si="1"/>
        <v>1614</v>
      </c>
      <c r="H13" s="371">
        <v>25504</v>
      </c>
      <c r="I13" s="384">
        <v>27118</v>
      </c>
      <c r="J13" s="370">
        <v>600</v>
      </c>
      <c r="K13" s="370">
        <v>1047</v>
      </c>
      <c r="L13" s="370">
        <v>133</v>
      </c>
      <c r="M13" s="370">
        <v>208</v>
      </c>
      <c r="N13" s="370">
        <v>229</v>
      </c>
      <c r="O13" s="371">
        <f t="shared" si="2"/>
        <v>2217</v>
      </c>
      <c r="P13" s="371">
        <v>13122</v>
      </c>
      <c r="Q13" s="371">
        <v>15339</v>
      </c>
      <c r="R13" s="383">
        <f t="shared" si="3"/>
        <v>1120</v>
      </c>
      <c r="S13" s="370">
        <f t="shared" si="0"/>
        <v>1811</v>
      </c>
      <c r="T13" s="370">
        <f t="shared" si="0"/>
        <v>166</v>
      </c>
      <c r="U13" s="370">
        <f t="shared" si="0"/>
        <v>365</v>
      </c>
      <c r="V13" s="370">
        <f t="shared" si="0"/>
        <v>369</v>
      </c>
      <c r="W13" s="370">
        <f t="shared" si="0"/>
        <v>3831</v>
      </c>
      <c r="X13" s="370">
        <f t="shared" si="0"/>
        <v>38626</v>
      </c>
      <c r="Y13" s="376">
        <f t="shared" si="0"/>
        <v>42457</v>
      </c>
      <c r="Z13" s="506"/>
    </row>
    <row r="14" spans="1:26" x14ac:dyDescent="0.25">
      <c r="A14" s="379" t="s">
        <v>25</v>
      </c>
      <c r="B14" s="383">
        <v>134</v>
      </c>
      <c r="C14" s="370">
        <v>1308</v>
      </c>
      <c r="D14" s="370">
        <v>86</v>
      </c>
      <c r="E14" s="370">
        <v>478</v>
      </c>
      <c r="F14" s="370">
        <v>117</v>
      </c>
      <c r="G14" s="371">
        <f t="shared" si="1"/>
        <v>2123</v>
      </c>
      <c r="H14" s="371">
        <v>36253</v>
      </c>
      <c r="I14" s="384">
        <v>38376</v>
      </c>
      <c r="J14" s="370">
        <v>164</v>
      </c>
      <c r="K14" s="370">
        <v>1834</v>
      </c>
      <c r="L14" s="370">
        <v>29</v>
      </c>
      <c r="M14" s="370">
        <v>521</v>
      </c>
      <c r="N14" s="370">
        <v>146</v>
      </c>
      <c r="O14" s="371">
        <f t="shared" si="2"/>
        <v>2694</v>
      </c>
      <c r="P14" s="371">
        <v>18089</v>
      </c>
      <c r="Q14" s="371">
        <v>20783</v>
      </c>
      <c r="R14" s="383">
        <f t="shared" si="3"/>
        <v>298</v>
      </c>
      <c r="S14" s="370">
        <f t="shared" si="0"/>
        <v>3142</v>
      </c>
      <c r="T14" s="370">
        <f t="shared" si="0"/>
        <v>115</v>
      </c>
      <c r="U14" s="370">
        <f t="shared" si="0"/>
        <v>999</v>
      </c>
      <c r="V14" s="370">
        <f t="shared" si="0"/>
        <v>263</v>
      </c>
      <c r="W14" s="370">
        <f t="shared" si="0"/>
        <v>4817</v>
      </c>
      <c r="X14" s="370">
        <f t="shared" si="0"/>
        <v>54342</v>
      </c>
      <c r="Y14" s="376">
        <f t="shared" si="0"/>
        <v>59159</v>
      </c>
      <c r="Z14" s="506"/>
    </row>
    <row r="15" spans="1:26" x14ac:dyDescent="0.25">
      <c r="A15" s="379" t="s">
        <v>133</v>
      </c>
      <c r="B15" s="383">
        <v>591</v>
      </c>
      <c r="C15" s="370">
        <v>868</v>
      </c>
      <c r="D15" s="370">
        <v>219</v>
      </c>
      <c r="E15" s="370">
        <v>196</v>
      </c>
      <c r="F15" s="370">
        <v>112</v>
      </c>
      <c r="G15" s="371">
        <f t="shared" si="1"/>
        <v>1986</v>
      </c>
      <c r="H15" s="371">
        <v>25759</v>
      </c>
      <c r="I15" s="384">
        <v>27745</v>
      </c>
      <c r="J15" s="370">
        <v>472</v>
      </c>
      <c r="K15" s="370">
        <v>1453</v>
      </c>
      <c r="L15" s="370">
        <v>123</v>
      </c>
      <c r="M15" s="370">
        <v>145</v>
      </c>
      <c r="N15" s="370">
        <v>46</v>
      </c>
      <c r="O15" s="371">
        <f t="shared" si="2"/>
        <v>2239</v>
      </c>
      <c r="P15" s="371">
        <v>14059</v>
      </c>
      <c r="Q15" s="371">
        <v>16298</v>
      </c>
      <c r="R15" s="383">
        <f t="shared" si="3"/>
        <v>1063</v>
      </c>
      <c r="S15" s="370">
        <f t="shared" si="0"/>
        <v>2321</v>
      </c>
      <c r="T15" s="370">
        <f t="shared" si="0"/>
        <v>342</v>
      </c>
      <c r="U15" s="370">
        <f t="shared" si="0"/>
        <v>341</v>
      </c>
      <c r="V15" s="370">
        <f t="shared" si="0"/>
        <v>158</v>
      </c>
      <c r="W15" s="370">
        <f t="shared" si="0"/>
        <v>4225</v>
      </c>
      <c r="X15" s="370">
        <f t="shared" si="0"/>
        <v>39818</v>
      </c>
      <c r="Y15" s="376">
        <f t="shared" si="0"/>
        <v>44043</v>
      </c>
      <c r="Z15" s="506"/>
    </row>
    <row r="16" spans="1:26" x14ac:dyDescent="0.25">
      <c r="A16" s="379" t="s">
        <v>24</v>
      </c>
      <c r="B16" s="383">
        <v>261</v>
      </c>
      <c r="C16" s="370">
        <v>745</v>
      </c>
      <c r="D16" s="370">
        <v>130</v>
      </c>
      <c r="E16" s="370">
        <v>241</v>
      </c>
      <c r="F16" s="370">
        <v>54</v>
      </c>
      <c r="G16" s="371">
        <f t="shared" si="1"/>
        <v>1431</v>
      </c>
      <c r="H16" s="371">
        <v>40277</v>
      </c>
      <c r="I16" s="384">
        <v>41708</v>
      </c>
      <c r="J16" s="370">
        <v>332</v>
      </c>
      <c r="K16" s="370">
        <v>1483</v>
      </c>
      <c r="L16" s="370">
        <v>89</v>
      </c>
      <c r="M16" s="370">
        <v>300</v>
      </c>
      <c r="N16" s="370">
        <v>87</v>
      </c>
      <c r="O16" s="371">
        <f t="shared" si="2"/>
        <v>2291</v>
      </c>
      <c r="P16" s="371">
        <v>14414</v>
      </c>
      <c r="Q16" s="371">
        <v>16705</v>
      </c>
      <c r="R16" s="383">
        <f t="shared" si="3"/>
        <v>593</v>
      </c>
      <c r="S16" s="370">
        <f t="shared" si="0"/>
        <v>2228</v>
      </c>
      <c r="T16" s="370">
        <f t="shared" si="0"/>
        <v>219</v>
      </c>
      <c r="U16" s="370">
        <f t="shared" si="0"/>
        <v>541</v>
      </c>
      <c r="V16" s="370">
        <f t="shared" si="0"/>
        <v>141</v>
      </c>
      <c r="W16" s="370">
        <f t="shared" si="0"/>
        <v>3722</v>
      </c>
      <c r="X16" s="370">
        <f t="shared" si="0"/>
        <v>54691</v>
      </c>
      <c r="Y16" s="376">
        <f t="shared" si="0"/>
        <v>58413</v>
      </c>
      <c r="Z16" s="506"/>
    </row>
    <row r="17" spans="1:26" x14ac:dyDescent="0.25">
      <c r="A17" s="379" t="s">
        <v>23</v>
      </c>
      <c r="B17" s="383">
        <v>414</v>
      </c>
      <c r="C17" s="370">
        <v>1183</v>
      </c>
      <c r="D17" s="370">
        <v>59</v>
      </c>
      <c r="E17" s="370">
        <v>375</v>
      </c>
      <c r="F17" s="370">
        <v>301</v>
      </c>
      <c r="G17" s="371">
        <f t="shared" si="1"/>
        <v>2332</v>
      </c>
      <c r="H17" s="371">
        <v>34132</v>
      </c>
      <c r="I17" s="384">
        <v>36464</v>
      </c>
      <c r="J17" s="370">
        <v>630</v>
      </c>
      <c r="K17" s="370">
        <v>2230</v>
      </c>
      <c r="L17" s="370">
        <v>59</v>
      </c>
      <c r="M17" s="370">
        <v>388</v>
      </c>
      <c r="N17" s="370">
        <v>258</v>
      </c>
      <c r="O17" s="371">
        <f t="shared" si="2"/>
        <v>3565</v>
      </c>
      <c r="P17" s="371">
        <v>18085</v>
      </c>
      <c r="Q17" s="371">
        <v>21650</v>
      </c>
      <c r="R17" s="383">
        <f t="shared" si="3"/>
        <v>1044</v>
      </c>
      <c r="S17" s="370">
        <f t="shared" si="0"/>
        <v>3413</v>
      </c>
      <c r="T17" s="370">
        <f t="shared" si="0"/>
        <v>118</v>
      </c>
      <c r="U17" s="370">
        <f t="shared" si="0"/>
        <v>763</v>
      </c>
      <c r="V17" s="370">
        <f t="shared" si="0"/>
        <v>559</v>
      </c>
      <c r="W17" s="370">
        <f t="shared" si="0"/>
        <v>5897</v>
      </c>
      <c r="X17" s="370">
        <f t="shared" si="0"/>
        <v>52217</v>
      </c>
      <c r="Y17" s="376">
        <f t="shared" si="0"/>
        <v>58114</v>
      </c>
      <c r="Z17" s="506"/>
    </row>
    <row r="18" spans="1:26" ht="16.5" thickBot="1" x14ac:dyDescent="0.3">
      <c r="A18" s="380" t="s">
        <v>22</v>
      </c>
      <c r="B18" s="385">
        <f>SUM(B7:B17)</f>
        <v>5435</v>
      </c>
      <c r="C18" s="372">
        <f t="shared" ref="C18:I18" si="4">SUM(C7:C17)</f>
        <v>15534</v>
      </c>
      <c r="D18" s="372">
        <f t="shared" si="4"/>
        <v>3363</v>
      </c>
      <c r="E18" s="372">
        <f t="shared" si="4"/>
        <v>4216</v>
      </c>
      <c r="F18" s="372">
        <f t="shared" si="4"/>
        <v>2661</v>
      </c>
      <c r="G18" s="372">
        <f t="shared" si="4"/>
        <v>31209</v>
      </c>
      <c r="H18" s="372">
        <f t="shared" si="4"/>
        <v>478106</v>
      </c>
      <c r="I18" s="386">
        <f t="shared" si="4"/>
        <v>509315</v>
      </c>
      <c r="J18" s="372">
        <f>SUM(J7:J17)</f>
        <v>5395</v>
      </c>
      <c r="K18" s="372">
        <f t="shared" ref="K18" si="5">SUM(K7:K17)</f>
        <v>26284</v>
      </c>
      <c r="L18" s="372">
        <f t="shared" ref="L18" si="6">SUM(L7:L17)</f>
        <v>1407</v>
      </c>
      <c r="M18" s="372">
        <f t="shared" ref="M18" si="7">SUM(M7:M17)</f>
        <v>3990</v>
      </c>
      <c r="N18" s="372">
        <f t="shared" ref="N18" si="8">SUM(N7:N17)</f>
        <v>2515</v>
      </c>
      <c r="O18" s="372">
        <f t="shared" ref="O18" si="9">SUM(O7:O17)</f>
        <v>39591</v>
      </c>
      <c r="P18" s="372">
        <f t="shared" ref="P18" si="10">SUM(P7:P17)</f>
        <v>225052</v>
      </c>
      <c r="Q18" s="372">
        <f t="shared" ref="Q18" si="11">SUM(Q7:Q17)</f>
        <v>264643</v>
      </c>
      <c r="R18" s="385">
        <f>SUM(R7:R17)</f>
        <v>10830</v>
      </c>
      <c r="S18" s="372">
        <f t="shared" ref="S18" si="12">SUM(S7:S17)</f>
        <v>41818</v>
      </c>
      <c r="T18" s="372">
        <f t="shared" ref="T18" si="13">SUM(T7:T17)</f>
        <v>4770</v>
      </c>
      <c r="U18" s="372">
        <f t="shared" ref="U18" si="14">SUM(U7:U17)</f>
        <v>8206</v>
      </c>
      <c r="V18" s="372">
        <f t="shared" ref="V18" si="15">SUM(V7:V17)</f>
        <v>5176</v>
      </c>
      <c r="W18" s="372">
        <f t="shared" ref="W18" si="16">SUM(W7:W17)</f>
        <v>70800</v>
      </c>
      <c r="X18" s="372">
        <f t="shared" ref="X18" si="17">SUM(X7:X17)</f>
        <v>703158</v>
      </c>
      <c r="Y18" s="373">
        <f t="shared" ref="Y18" si="18">SUM(Y7:Y17)</f>
        <v>773958</v>
      </c>
      <c r="Z18" s="506"/>
    </row>
    <row r="19" spans="1:26" x14ac:dyDescent="0.25">
      <c r="A19" s="58"/>
    </row>
    <row r="20" spans="1:26" x14ac:dyDescent="0.25">
      <c r="A20" s="31" t="s">
        <v>55</v>
      </c>
      <c r="B20" s="32"/>
      <c r="C20" s="32"/>
      <c r="D20" s="32"/>
      <c r="E20" s="32"/>
      <c r="F20" s="32"/>
      <c r="G20" s="32"/>
    </row>
    <row r="21" spans="1:26" x14ac:dyDescent="0.25">
      <c r="A21" s="571" t="s">
        <v>54</v>
      </c>
      <c r="B21" s="571"/>
      <c r="C21" s="571"/>
      <c r="D21" s="571"/>
      <c r="E21" s="571"/>
      <c r="F21" s="571"/>
    </row>
    <row r="22" spans="1:26" x14ac:dyDescent="0.25">
      <c r="A22" s="571" t="s">
        <v>53</v>
      </c>
      <c r="B22" s="571"/>
      <c r="C22" s="571"/>
      <c r="D22" s="571"/>
      <c r="E22" s="571"/>
      <c r="F22" s="571"/>
    </row>
    <row r="23" spans="1:26" x14ac:dyDescent="0.25">
      <c r="A23" s="570" t="s">
        <v>52</v>
      </c>
      <c r="B23" s="570"/>
      <c r="C23" s="570"/>
      <c r="D23" s="570"/>
      <c r="E23" s="570"/>
      <c r="F23" s="570"/>
    </row>
    <row r="24" spans="1:26" x14ac:dyDescent="0.25">
      <c r="A24" s="32" t="s">
        <v>51</v>
      </c>
      <c r="B24" s="233"/>
      <c r="C24" s="233"/>
      <c r="D24" s="233"/>
      <c r="E24" s="233"/>
      <c r="F24" s="233"/>
      <c r="G24" s="233"/>
    </row>
    <row r="25" spans="1:26" x14ac:dyDescent="0.25">
      <c r="A25" s="32"/>
      <c r="B25" s="233"/>
      <c r="C25" s="233"/>
      <c r="D25" s="233"/>
      <c r="E25" s="233"/>
      <c r="F25" s="233"/>
      <c r="G25" s="233"/>
    </row>
    <row r="26" spans="1:26" x14ac:dyDescent="0.25">
      <c r="A26" s="31" t="s">
        <v>331</v>
      </c>
      <c r="B26" s="233"/>
      <c r="C26" s="233"/>
      <c r="D26" s="233"/>
      <c r="E26" s="233"/>
      <c r="F26" s="233"/>
      <c r="G26" s="233"/>
    </row>
    <row r="28" spans="1:26" x14ac:dyDescent="0.25">
      <c r="A28" s="374" t="s">
        <v>318</v>
      </c>
      <c r="B28" s="233"/>
      <c r="C28" s="233"/>
      <c r="D28" s="233"/>
      <c r="E28" s="233"/>
      <c r="F28" s="233"/>
    </row>
  </sheetData>
  <mergeCells count="6">
    <mergeCell ref="A23:F23"/>
    <mergeCell ref="B5:I5"/>
    <mergeCell ref="J5:Q5"/>
    <mergeCell ref="R5:Y5"/>
    <mergeCell ref="A21:F21"/>
    <mergeCell ref="A22:F22"/>
  </mergeCells>
  <hyperlinks>
    <hyperlink ref="A1" location="Contents!A1" display="Contents "/>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9"/>
  <sheetViews>
    <sheetView workbookViewId="0">
      <selection activeCell="A6" sqref="A6"/>
    </sheetView>
  </sheetViews>
  <sheetFormatPr defaultColWidth="8.7109375" defaultRowHeight="15" x14ac:dyDescent="0.25"/>
  <cols>
    <col min="1" max="1" width="41.7109375" style="515" customWidth="1"/>
    <col min="2" max="11" width="15.5703125" style="515" customWidth="1"/>
    <col min="12" max="16384" width="8.7109375" style="515"/>
  </cols>
  <sheetData>
    <row r="1" spans="1:12" ht="15.75" x14ac:dyDescent="0.25">
      <c r="A1" s="514" t="s">
        <v>30</v>
      </c>
      <c r="B1" s="367"/>
      <c r="C1" s="367"/>
      <c r="D1" s="368"/>
      <c r="E1" s="368"/>
      <c r="F1" s="368"/>
    </row>
    <row r="2" spans="1:12" ht="15.75" x14ac:dyDescent="0.25">
      <c r="A2" s="516" t="s">
        <v>503</v>
      </c>
      <c r="B2" s="57"/>
      <c r="C2" s="57"/>
      <c r="D2" s="57"/>
      <c r="E2" s="58"/>
      <c r="F2" s="57"/>
    </row>
    <row r="3" spans="1:12" ht="15.75" x14ac:dyDescent="0.25">
      <c r="A3" s="516"/>
      <c r="B3" s="57"/>
      <c r="C3" s="57"/>
      <c r="D3" s="57"/>
      <c r="E3" s="58"/>
      <c r="F3" s="57"/>
    </row>
    <row r="4" spans="1:12" ht="15.75" thickBot="1" x14ac:dyDescent="0.3"/>
    <row r="5" spans="1:12" s="511" customFormat="1" ht="31.5" customHeight="1" x14ac:dyDescent="0.25">
      <c r="A5" s="510"/>
      <c r="B5" s="612">
        <v>2015</v>
      </c>
      <c r="C5" s="614"/>
      <c r="D5" s="612">
        <v>2016</v>
      </c>
      <c r="E5" s="614"/>
      <c r="F5" s="612">
        <v>2017</v>
      </c>
      <c r="G5" s="615"/>
      <c r="H5" s="616">
        <v>2018</v>
      </c>
      <c r="I5" s="617"/>
      <c r="J5" s="612">
        <v>2019</v>
      </c>
      <c r="K5" s="613"/>
      <c r="L5" s="531"/>
    </row>
    <row r="6" spans="1:12" s="233" customFormat="1" ht="63.75" thickBot="1" x14ac:dyDescent="0.3">
      <c r="A6" s="512"/>
      <c r="B6" s="428" t="s">
        <v>504</v>
      </c>
      <c r="C6" s="507" t="s">
        <v>505</v>
      </c>
      <c r="D6" s="428" t="s">
        <v>504</v>
      </c>
      <c r="E6" s="507" t="s">
        <v>505</v>
      </c>
      <c r="F6" s="428" t="s">
        <v>504</v>
      </c>
      <c r="G6" s="507" t="s">
        <v>505</v>
      </c>
      <c r="H6" s="428" t="s">
        <v>504</v>
      </c>
      <c r="I6" s="428" t="s">
        <v>505</v>
      </c>
      <c r="J6" s="513" t="s">
        <v>504</v>
      </c>
      <c r="K6" s="429" t="s">
        <v>505</v>
      </c>
    </row>
    <row r="7" spans="1:12" s="233" customFormat="1" x14ac:dyDescent="0.2">
      <c r="A7" s="509" t="s">
        <v>36</v>
      </c>
      <c r="B7" s="529">
        <v>26</v>
      </c>
      <c r="C7" s="521">
        <v>26</v>
      </c>
      <c r="D7" s="518">
        <v>30</v>
      </c>
      <c r="E7" s="520">
        <v>29</v>
      </c>
      <c r="F7" s="518">
        <v>28</v>
      </c>
      <c r="G7" s="521">
        <v>27</v>
      </c>
      <c r="H7" s="518">
        <v>22</v>
      </c>
      <c r="I7" s="519">
        <v>21</v>
      </c>
      <c r="J7" s="532">
        <v>22</v>
      </c>
      <c r="K7" s="523">
        <v>21</v>
      </c>
    </row>
    <row r="8" spans="1:12" s="233" customFormat="1" x14ac:dyDescent="0.2">
      <c r="A8" s="509" t="s">
        <v>177</v>
      </c>
      <c r="B8" s="530">
        <v>34</v>
      </c>
      <c r="C8" s="522">
        <v>34</v>
      </c>
      <c r="D8" s="518">
        <v>37</v>
      </c>
      <c r="E8" s="517">
        <v>37</v>
      </c>
      <c r="F8" s="518">
        <v>39</v>
      </c>
      <c r="G8" s="522">
        <v>37</v>
      </c>
      <c r="H8" s="518">
        <v>35</v>
      </c>
      <c r="I8" s="518">
        <v>33</v>
      </c>
      <c r="J8" s="532">
        <v>37</v>
      </c>
      <c r="K8" s="524">
        <v>34</v>
      </c>
    </row>
    <row r="9" spans="1:12" s="233" customFormat="1" x14ac:dyDescent="0.2">
      <c r="A9" s="509" t="s">
        <v>174</v>
      </c>
      <c r="B9" s="530">
        <v>19</v>
      </c>
      <c r="C9" s="522">
        <v>19</v>
      </c>
      <c r="D9" s="518">
        <v>24</v>
      </c>
      <c r="E9" s="517">
        <v>24</v>
      </c>
      <c r="F9" s="518">
        <v>24</v>
      </c>
      <c r="G9" s="522">
        <v>23</v>
      </c>
      <c r="H9" s="518">
        <v>20</v>
      </c>
      <c r="I9" s="518">
        <v>19</v>
      </c>
      <c r="J9" s="532">
        <v>22</v>
      </c>
      <c r="K9" s="524">
        <v>20</v>
      </c>
    </row>
    <row r="10" spans="1:12" s="233" customFormat="1" x14ac:dyDescent="0.2">
      <c r="A10" s="509" t="s">
        <v>28</v>
      </c>
      <c r="B10" s="530">
        <v>240</v>
      </c>
      <c r="C10" s="522">
        <v>240</v>
      </c>
      <c r="D10" s="518">
        <v>279</v>
      </c>
      <c r="E10" s="517">
        <v>276</v>
      </c>
      <c r="F10" s="518">
        <v>289</v>
      </c>
      <c r="G10" s="522">
        <v>279</v>
      </c>
      <c r="H10" s="518">
        <v>335</v>
      </c>
      <c r="I10" s="518">
        <v>317</v>
      </c>
      <c r="J10" s="532">
        <v>359</v>
      </c>
      <c r="K10" s="524">
        <v>333</v>
      </c>
    </row>
    <row r="11" spans="1:12" s="233" customFormat="1" x14ac:dyDescent="0.2">
      <c r="A11" s="509" t="s">
        <v>35</v>
      </c>
      <c r="B11" s="530">
        <v>69</v>
      </c>
      <c r="C11" s="522">
        <v>69</v>
      </c>
      <c r="D11" s="518">
        <v>73</v>
      </c>
      <c r="E11" s="517">
        <v>72</v>
      </c>
      <c r="F11" s="518">
        <v>95</v>
      </c>
      <c r="G11" s="522">
        <v>92</v>
      </c>
      <c r="H11" s="518">
        <v>78</v>
      </c>
      <c r="I11" s="518">
        <v>73</v>
      </c>
      <c r="J11" s="532">
        <v>105</v>
      </c>
      <c r="K11" s="524">
        <v>97</v>
      </c>
    </row>
    <row r="12" spans="1:12" s="233" customFormat="1" x14ac:dyDescent="0.2">
      <c r="A12" s="509" t="s">
        <v>175</v>
      </c>
      <c r="B12" s="530">
        <v>31</v>
      </c>
      <c r="C12" s="522">
        <v>31</v>
      </c>
      <c r="D12" s="518">
        <v>36</v>
      </c>
      <c r="E12" s="517">
        <v>36</v>
      </c>
      <c r="F12" s="518">
        <v>39</v>
      </c>
      <c r="G12" s="522">
        <v>37</v>
      </c>
      <c r="H12" s="518">
        <v>36</v>
      </c>
      <c r="I12" s="518">
        <v>34</v>
      </c>
      <c r="J12" s="532">
        <v>45</v>
      </c>
      <c r="K12" s="524">
        <v>41</v>
      </c>
    </row>
    <row r="13" spans="1:12" s="233" customFormat="1" x14ac:dyDescent="0.2">
      <c r="A13" s="509" t="s">
        <v>34</v>
      </c>
      <c r="B13" s="530">
        <v>24</v>
      </c>
      <c r="C13" s="522">
        <v>24</v>
      </c>
      <c r="D13" s="518">
        <v>25</v>
      </c>
      <c r="E13" s="517">
        <v>25</v>
      </c>
      <c r="F13" s="518">
        <v>28</v>
      </c>
      <c r="G13" s="522">
        <v>27</v>
      </c>
      <c r="H13" s="518">
        <v>31</v>
      </c>
      <c r="I13" s="518">
        <v>29</v>
      </c>
      <c r="J13" s="532">
        <v>35</v>
      </c>
      <c r="K13" s="524">
        <v>33</v>
      </c>
    </row>
    <row r="14" spans="1:12" s="233" customFormat="1" x14ac:dyDescent="0.2">
      <c r="A14" s="509" t="s">
        <v>33</v>
      </c>
      <c r="B14" s="530">
        <v>22</v>
      </c>
      <c r="C14" s="522">
        <v>22</v>
      </c>
      <c r="D14" s="518">
        <v>23</v>
      </c>
      <c r="E14" s="517">
        <v>23</v>
      </c>
      <c r="F14" s="518">
        <v>25</v>
      </c>
      <c r="G14" s="522">
        <v>24</v>
      </c>
      <c r="H14" s="518">
        <v>22</v>
      </c>
      <c r="I14" s="518">
        <v>20</v>
      </c>
      <c r="J14" s="532">
        <v>16</v>
      </c>
      <c r="K14" s="524">
        <v>15</v>
      </c>
    </row>
    <row r="15" spans="1:12" s="233" customFormat="1" x14ac:dyDescent="0.2">
      <c r="A15" s="509" t="s">
        <v>32</v>
      </c>
      <c r="B15" s="530">
        <v>33</v>
      </c>
      <c r="C15" s="522">
        <v>33</v>
      </c>
      <c r="D15" s="518">
        <v>34</v>
      </c>
      <c r="E15" s="517">
        <v>34</v>
      </c>
      <c r="F15" s="518">
        <v>33</v>
      </c>
      <c r="G15" s="522">
        <v>32</v>
      </c>
      <c r="H15" s="518">
        <v>31</v>
      </c>
      <c r="I15" s="518">
        <v>29</v>
      </c>
      <c r="J15" s="532">
        <v>37</v>
      </c>
      <c r="K15" s="524">
        <v>34</v>
      </c>
    </row>
    <row r="16" spans="1:12" s="233" customFormat="1" x14ac:dyDescent="0.2">
      <c r="A16" s="509" t="s">
        <v>24</v>
      </c>
      <c r="B16" s="530">
        <v>16</v>
      </c>
      <c r="C16" s="522">
        <v>16</v>
      </c>
      <c r="D16" s="518">
        <v>20</v>
      </c>
      <c r="E16" s="517">
        <v>20</v>
      </c>
      <c r="F16" s="518">
        <v>17</v>
      </c>
      <c r="G16" s="522">
        <v>17</v>
      </c>
      <c r="H16" s="518">
        <v>19</v>
      </c>
      <c r="I16" s="518">
        <v>18</v>
      </c>
      <c r="J16" s="532">
        <v>14</v>
      </c>
      <c r="K16" s="524">
        <v>13</v>
      </c>
    </row>
    <row r="17" spans="1:11" s="233" customFormat="1" x14ac:dyDescent="0.2">
      <c r="A17" s="509" t="s">
        <v>31</v>
      </c>
      <c r="B17" s="530">
        <v>30</v>
      </c>
      <c r="C17" s="522">
        <v>30</v>
      </c>
      <c r="D17" s="518">
        <v>31</v>
      </c>
      <c r="E17" s="517">
        <v>31</v>
      </c>
      <c r="F17" s="518">
        <v>41</v>
      </c>
      <c r="G17" s="522">
        <v>40</v>
      </c>
      <c r="H17" s="518">
        <v>40</v>
      </c>
      <c r="I17" s="518">
        <v>38</v>
      </c>
      <c r="J17" s="532">
        <v>39</v>
      </c>
      <c r="K17" s="524">
        <v>36</v>
      </c>
    </row>
    <row r="18" spans="1:11" s="233" customFormat="1" ht="16.5" thickBot="1" x14ac:dyDescent="0.3">
      <c r="A18" s="508" t="s">
        <v>22</v>
      </c>
      <c r="B18" s="534">
        <v>545</v>
      </c>
      <c r="C18" s="527">
        <v>544</v>
      </c>
      <c r="D18" s="526">
        <v>613</v>
      </c>
      <c r="E18" s="525">
        <v>607</v>
      </c>
      <c r="F18" s="526">
        <v>657</v>
      </c>
      <c r="G18" s="527">
        <v>633</v>
      </c>
      <c r="H18" s="526">
        <v>669</v>
      </c>
      <c r="I18" s="526">
        <v>631</v>
      </c>
      <c r="J18" s="533">
        <v>741</v>
      </c>
      <c r="K18" s="528">
        <v>687</v>
      </c>
    </row>
    <row r="21" spans="1:11" x14ac:dyDescent="0.25">
      <c r="A21" s="537" t="s">
        <v>509</v>
      </c>
      <c r="B21" s="538"/>
      <c r="C21" s="538"/>
      <c r="D21" s="538"/>
    </row>
    <row r="22" spans="1:11" x14ac:dyDescent="0.25">
      <c r="A22" s="537"/>
      <c r="B22" s="538"/>
      <c r="C22" s="538"/>
      <c r="D22" s="538"/>
    </row>
    <row r="23" spans="1:11" x14ac:dyDescent="0.25">
      <c r="A23" s="537" t="s">
        <v>20</v>
      </c>
      <c r="B23" s="537"/>
      <c r="C23" s="537"/>
      <c r="D23" s="537"/>
    </row>
    <row r="24" spans="1:11" x14ac:dyDescent="0.25">
      <c r="A24" s="537" t="s">
        <v>19</v>
      </c>
      <c r="B24" s="537"/>
      <c r="C24" s="537"/>
      <c r="D24" s="537"/>
    </row>
    <row r="25" spans="1:11" x14ac:dyDescent="0.25">
      <c r="A25" s="537" t="s">
        <v>506</v>
      </c>
    </row>
    <row r="26" spans="1:11" x14ac:dyDescent="0.25">
      <c r="A26" s="537" t="s">
        <v>507</v>
      </c>
    </row>
    <row r="27" spans="1:11" x14ac:dyDescent="0.25">
      <c r="A27" s="539" t="s">
        <v>508</v>
      </c>
    </row>
    <row r="28" spans="1:11" x14ac:dyDescent="0.25">
      <c r="A28" s="537"/>
    </row>
    <row r="29" spans="1:11" x14ac:dyDescent="0.25">
      <c r="A29" s="538" t="s">
        <v>318</v>
      </c>
    </row>
  </sheetData>
  <mergeCells count="5">
    <mergeCell ref="J5:K5"/>
    <mergeCell ref="B5:C5"/>
    <mergeCell ref="D5:E5"/>
    <mergeCell ref="F5:G5"/>
    <mergeCell ref="H5:I5"/>
  </mergeCells>
  <hyperlinks>
    <hyperlink ref="A1" location="Contents!A1" display="Contents "/>
    <hyperlink ref="A27" r:id="rId1"/>
  </hyperlinks>
  <pageMargins left="0.7" right="0.7" top="0.75" bottom="0.75" header="0.3" footer="0.3"/>
  <pageSetup paperSize="9"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35"/>
  <sheetViews>
    <sheetView showGridLines="0" zoomScaleNormal="100" workbookViewId="0">
      <selection activeCell="G18" sqref="G18"/>
    </sheetView>
  </sheetViews>
  <sheetFormatPr defaultColWidth="9.140625" defaultRowHeight="18" customHeight="1" x14ac:dyDescent="0.25"/>
  <cols>
    <col min="1" max="1" width="9.140625" style="58"/>
    <col min="2" max="2" width="15.28515625" style="57" customWidth="1"/>
    <col min="3" max="16384" width="9.140625" style="57"/>
  </cols>
  <sheetData>
    <row r="1" spans="1:3" ht="18" customHeight="1" x14ac:dyDescent="0.25">
      <c r="A1" s="56" t="s">
        <v>17</v>
      </c>
    </row>
    <row r="2" spans="1:3" ht="18" customHeight="1" x14ac:dyDescent="0.25">
      <c r="A2" s="56" t="s">
        <v>18</v>
      </c>
    </row>
    <row r="3" spans="1:3" ht="13.5" customHeight="1" x14ac:dyDescent="0.25"/>
    <row r="4" spans="1:3" ht="26.45" customHeight="1" x14ac:dyDescent="0.25">
      <c r="A4" s="366" t="s">
        <v>347</v>
      </c>
    </row>
    <row r="5" spans="1:3" ht="13.5" customHeight="1" x14ac:dyDescent="0.25"/>
    <row r="6" spans="1:3" ht="18" customHeight="1" x14ac:dyDescent="0.25">
      <c r="A6" s="58" t="s">
        <v>155</v>
      </c>
    </row>
    <row r="7" spans="1:3" ht="18" customHeight="1" x14ac:dyDescent="0.25">
      <c r="B7" s="59" t="s">
        <v>106</v>
      </c>
      <c r="C7" s="58" t="s">
        <v>322</v>
      </c>
    </row>
    <row r="8" spans="1:3" ht="18" customHeight="1" x14ac:dyDescent="0.25">
      <c r="B8" s="59" t="s">
        <v>108</v>
      </c>
      <c r="C8" s="58" t="s">
        <v>294</v>
      </c>
    </row>
    <row r="9" spans="1:3" ht="18" customHeight="1" x14ac:dyDescent="0.25">
      <c r="B9" s="59" t="s">
        <v>109</v>
      </c>
      <c r="C9" s="58" t="s">
        <v>295</v>
      </c>
    </row>
    <row r="10" spans="1:3" ht="18" customHeight="1" x14ac:dyDescent="0.25">
      <c r="B10" s="59" t="s">
        <v>110</v>
      </c>
      <c r="C10" s="58" t="s">
        <v>296</v>
      </c>
    </row>
    <row r="11" spans="1:3" ht="18" customHeight="1" x14ac:dyDescent="0.25">
      <c r="B11" s="59" t="s">
        <v>111</v>
      </c>
      <c r="C11" s="58" t="s">
        <v>297</v>
      </c>
    </row>
    <row r="12" spans="1:3" ht="18" customHeight="1" x14ac:dyDescent="0.25">
      <c r="B12" s="59" t="s">
        <v>112</v>
      </c>
      <c r="C12" s="58" t="s">
        <v>298</v>
      </c>
    </row>
    <row r="13" spans="1:3" ht="18" customHeight="1" x14ac:dyDescent="0.25">
      <c r="B13" s="59" t="s">
        <v>113</v>
      </c>
      <c r="C13" s="103" t="s">
        <v>299</v>
      </c>
    </row>
    <row r="14" spans="1:3" ht="18" customHeight="1" x14ac:dyDescent="0.25">
      <c r="B14" s="59" t="s">
        <v>114</v>
      </c>
      <c r="C14" s="58" t="s">
        <v>300</v>
      </c>
    </row>
    <row r="15" spans="1:3" ht="18" customHeight="1" x14ac:dyDescent="0.25">
      <c r="B15" s="59" t="s">
        <v>115</v>
      </c>
      <c r="C15" s="58" t="s">
        <v>301</v>
      </c>
    </row>
    <row r="16" spans="1:3" ht="18" customHeight="1" x14ac:dyDescent="0.25">
      <c r="B16" s="59" t="s">
        <v>116</v>
      </c>
      <c r="C16" s="58" t="s">
        <v>302</v>
      </c>
    </row>
    <row r="17" spans="1:3" ht="18" customHeight="1" x14ac:dyDescent="0.25">
      <c r="B17" s="59" t="s">
        <v>117</v>
      </c>
      <c r="C17" s="60" t="s">
        <v>303</v>
      </c>
    </row>
    <row r="18" spans="1:3" ht="18" customHeight="1" x14ac:dyDescent="0.25">
      <c r="B18" s="59" t="s">
        <v>217</v>
      </c>
      <c r="C18" s="58" t="s">
        <v>304</v>
      </c>
    </row>
    <row r="19" spans="1:3" ht="18" customHeight="1" x14ac:dyDescent="0.25">
      <c r="B19" s="59" t="s">
        <v>218</v>
      </c>
      <c r="C19" s="58" t="s">
        <v>305</v>
      </c>
    </row>
    <row r="20" spans="1:3" ht="18" customHeight="1" x14ac:dyDescent="0.25">
      <c r="B20" s="59" t="s">
        <v>118</v>
      </c>
      <c r="C20" s="58" t="s">
        <v>306</v>
      </c>
    </row>
    <row r="21" spans="1:3" ht="18" customHeight="1" x14ac:dyDescent="0.25">
      <c r="B21" s="59" t="s">
        <v>119</v>
      </c>
      <c r="C21" s="58" t="s">
        <v>307</v>
      </c>
    </row>
    <row r="22" spans="1:3" ht="18" customHeight="1" x14ac:dyDescent="0.25">
      <c r="B22" s="59" t="s">
        <v>351</v>
      </c>
      <c r="C22" s="58" t="s">
        <v>352</v>
      </c>
    </row>
    <row r="23" spans="1:3" ht="18" customHeight="1" x14ac:dyDescent="0.25">
      <c r="B23" s="535" t="s">
        <v>501</v>
      </c>
      <c r="C23" s="536" t="s">
        <v>502</v>
      </c>
    </row>
    <row r="24" spans="1:3" ht="12.75" customHeight="1" x14ac:dyDescent="0.25">
      <c r="B24" s="84"/>
    </row>
    <row r="25" spans="1:3" ht="18" customHeight="1" x14ac:dyDescent="0.25">
      <c r="A25" s="58" t="s">
        <v>156</v>
      </c>
      <c r="C25" s="60"/>
    </row>
    <row r="26" spans="1:3" ht="18" customHeight="1" x14ac:dyDescent="0.25">
      <c r="B26" s="59" t="s">
        <v>138</v>
      </c>
      <c r="C26" s="58" t="s">
        <v>308</v>
      </c>
    </row>
    <row r="27" spans="1:3" ht="18" customHeight="1" x14ac:dyDescent="0.25">
      <c r="B27" s="85" t="s">
        <v>139</v>
      </c>
      <c r="C27" s="58" t="s">
        <v>309</v>
      </c>
    </row>
    <row r="28" spans="1:3" ht="18" customHeight="1" x14ac:dyDescent="0.25">
      <c r="B28" s="85" t="s">
        <v>140</v>
      </c>
      <c r="C28" s="58" t="s">
        <v>310</v>
      </c>
    </row>
    <row r="29" spans="1:3" ht="18" customHeight="1" x14ac:dyDescent="0.25">
      <c r="B29" s="85" t="s">
        <v>281</v>
      </c>
      <c r="C29" s="58" t="s">
        <v>311</v>
      </c>
    </row>
    <row r="30" spans="1:3" ht="18" customHeight="1" x14ac:dyDescent="0.25">
      <c r="B30" s="85" t="s">
        <v>282</v>
      </c>
      <c r="C30" s="58" t="s">
        <v>144</v>
      </c>
    </row>
    <row r="31" spans="1:3" ht="18" customHeight="1" x14ac:dyDescent="0.25">
      <c r="B31" s="85" t="s">
        <v>283</v>
      </c>
      <c r="C31" s="58" t="s">
        <v>312</v>
      </c>
    </row>
    <row r="32" spans="1:3" ht="18" customHeight="1" x14ac:dyDescent="0.25">
      <c r="B32" s="85" t="s">
        <v>284</v>
      </c>
      <c r="C32" s="58" t="s">
        <v>313</v>
      </c>
    </row>
    <row r="33" spans="2:3" ht="18" customHeight="1" x14ac:dyDescent="0.25">
      <c r="B33" s="85" t="s">
        <v>141</v>
      </c>
      <c r="C33" s="58" t="s">
        <v>314</v>
      </c>
    </row>
    <row r="34" spans="2:3" ht="18" customHeight="1" x14ac:dyDescent="0.25">
      <c r="B34" s="85" t="s">
        <v>142</v>
      </c>
      <c r="C34" s="103" t="s">
        <v>315</v>
      </c>
    </row>
    <row r="35" spans="2:3" ht="18" customHeight="1" x14ac:dyDescent="0.25">
      <c r="B35" s="85" t="s">
        <v>143</v>
      </c>
      <c r="C35" s="58" t="s">
        <v>316</v>
      </c>
    </row>
  </sheetData>
  <hyperlinks>
    <hyperlink ref="A1" location="Contact!A1" display="Contact "/>
    <hyperlink ref="B8" location="'Table 2 Trips LGD14'!A1" display="Table 2"/>
    <hyperlink ref="B9" location="'Table 3 Nights LGD14'!A1" display="Table 3"/>
    <hyperlink ref="B10" location="'Table 4 Expenditure LGD14'!A1" display="Table 4"/>
    <hyperlink ref="B11" location="'Table 5 Reason for Visit LGD14'!A1" display="Table 5"/>
    <hyperlink ref="B12" location="'Table 6 Place of Origin LGD14'!A1" display="Table 6"/>
    <hyperlink ref="B13" location="'Table 7 Employee Jobs LGD14'!A1" display="Table 7"/>
    <hyperlink ref="B14" location="'Table 8 Visitor Attraction LGD'!A1" display="Table 8"/>
    <hyperlink ref="B16" location="'Table 10 Cruise Ships'!A1" display="Table 10"/>
    <hyperlink ref="B15" location="'Table 9 Visitor Attraction LGD'!A1" display="Table 9"/>
    <hyperlink ref="A2" location="'Background Notes'!A1" display="Background Notes "/>
    <hyperlink ref="B17" location="'Table 11 Accommodation'!A1" display="Table 11"/>
    <hyperlink ref="B21" location="'Table 14 Self-catering occupanc'!A1" display="Table 14"/>
    <hyperlink ref="B18" location="'Table 12 Hotel occupancy'!A1" display="Table 12"/>
    <hyperlink ref="B20" location="'Table 13 Bed&amp;Breakfast occupanc'!A1" display="Table 13"/>
    <hyperlink ref="B7" location="'Table 1 Trips, Nights, Spend'!A1" display="Table 1"/>
    <hyperlink ref="B19" location="'Table 12b Hotel Rooms Sold'!A1" display="Table 12b"/>
    <hyperlink ref="B27" location="'Figure 1b'!A1" display="Figure 1b"/>
    <hyperlink ref="B26" location="'Figure 1a'!A1" display="Figure 1a"/>
    <hyperlink ref="B28" location="'Figure 2a'!A1" display="Figure 2a"/>
    <hyperlink ref="B29" location="'Figure 2b'!A1" display="Figure 2b"/>
    <hyperlink ref="B30" location="'Figures 3a-3c'!A1" display="Figures 3a-3c"/>
    <hyperlink ref="B31" location="'Figure 4a'!A1" display="Figure 4a"/>
    <hyperlink ref="B32" location="'Figure 4b'!A1" display="Figure 4b"/>
    <hyperlink ref="B33" location="'Figure 5a'!A1" display="Figure 5a"/>
    <hyperlink ref="B34" location="'Figure 6a '!A1" display="Figure 6a"/>
    <hyperlink ref="B35" location="'Figure 7a'!A1" display="Figure 7a"/>
    <hyperlink ref="B22" location="'Table 15 Employee jobs FT PT'!A1" display="Table 15"/>
    <hyperlink ref="B23" location="'Table 16 PFG CPHI Ext spend'!A1" display="Table 16"/>
  </hyperlinks>
  <pageMargins left="0.7" right="0.7" top="0.75" bottom="0.75" header="0.3" footer="0.3"/>
  <pageSetup paperSize="9" scale="85" fitToHeight="0" orientation="landscape"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41"/>
  <sheetViews>
    <sheetView showGridLines="0" workbookViewId="0">
      <selection activeCell="Y14" sqref="Y14"/>
    </sheetView>
  </sheetViews>
  <sheetFormatPr defaultRowHeight="15" x14ac:dyDescent="0.25"/>
  <sheetData>
    <row r="1" spans="1:4" ht="15.75" x14ac:dyDescent="0.25">
      <c r="A1" s="52" t="s">
        <v>30</v>
      </c>
    </row>
    <row r="2" spans="1:4" ht="15.75" x14ac:dyDescent="0.25">
      <c r="A2" s="53" t="s">
        <v>342</v>
      </c>
    </row>
    <row r="6" spans="1:4" x14ac:dyDescent="0.25">
      <c r="C6" t="s">
        <v>341</v>
      </c>
    </row>
    <row r="7" spans="1:4" x14ac:dyDescent="0.25">
      <c r="B7" t="s">
        <v>378</v>
      </c>
      <c r="C7" s="78">
        <v>132</v>
      </c>
      <c r="D7" s="200">
        <f>C7/$C$18</f>
        <v>2.4109589041095891E-2</v>
      </c>
    </row>
    <row r="8" spans="1:4" x14ac:dyDescent="0.25">
      <c r="B8" t="s">
        <v>377</v>
      </c>
      <c r="C8" s="78">
        <v>147</v>
      </c>
      <c r="D8" s="200">
        <f t="shared" ref="D8:D17" si="0">C8/$C$18</f>
        <v>2.6849315068493151E-2</v>
      </c>
    </row>
    <row r="9" spans="1:4" x14ac:dyDescent="0.25">
      <c r="B9" t="s">
        <v>379</v>
      </c>
      <c r="C9" s="78">
        <v>181</v>
      </c>
      <c r="D9" s="200">
        <f t="shared" si="0"/>
        <v>3.3059360730593609E-2</v>
      </c>
    </row>
    <row r="10" spans="1:4" x14ac:dyDescent="0.25">
      <c r="B10" t="s">
        <v>380</v>
      </c>
      <c r="C10" s="78">
        <v>195</v>
      </c>
      <c r="D10" s="200">
        <f t="shared" si="0"/>
        <v>3.5616438356164383E-2</v>
      </c>
    </row>
    <row r="11" spans="1:4" x14ac:dyDescent="0.25">
      <c r="B11" t="s">
        <v>381</v>
      </c>
      <c r="C11" s="78">
        <v>286</v>
      </c>
      <c r="D11" s="200">
        <f t="shared" si="0"/>
        <v>5.2237442922374429E-2</v>
      </c>
    </row>
    <row r="12" spans="1:4" x14ac:dyDescent="0.25">
      <c r="B12" t="s">
        <v>382</v>
      </c>
      <c r="C12" s="78">
        <v>308</v>
      </c>
      <c r="D12" s="200">
        <f t="shared" si="0"/>
        <v>5.6255707762557075E-2</v>
      </c>
    </row>
    <row r="13" spans="1:4" x14ac:dyDescent="0.25">
      <c r="B13" t="s">
        <v>383</v>
      </c>
      <c r="C13" s="78">
        <v>312</v>
      </c>
      <c r="D13" s="200">
        <f t="shared" si="0"/>
        <v>5.6986301369863011E-2</v>
      </c>
    </row>
    <row r="14" spans="1:4" x14ac:dyDescent="0.25">
      <c r="B14" t="s">
        <v>384</v>
      </c>
      <c r="C14" s="78">
        <v>428</v>
      </c>
      <c r="D14" s="200">
        <f t="shared" si="0"/>
        <v>7.8173515981735164E-2</v>
      </c>
    </row>
    <row r="15" spans="1:4" x14ac:dyDescent="0.25">
      <c r="B15" t="s">
        <v>385</v>
      </c>
      <c r="C15" s="78">
        <v>516</v>
      </c>
      <c r="D15" s="200">
        <f t="shared" si="0"/>
        <v>9.4246575342465749E-2</v>
      </c>
    </row>
    <row r="16" spans="1:4" x14ac:dyDescent="0.25">
      <c r="B16" t="s">
        <v>386</v>
      </c>
      <c r="C16" s="78">
        <v>1095</v>
      </c>
      <c r="D16" s="200">
        <f t="shared" si="0"/>
        <v>0.2</v>
      </c>
    </row>
    <row r="17" spans="2:4" x14ac:dyDescent="0.25">
      <c r="B17" t="s">
        <v>387</v>
      </c>
      <c r="C17" s="78">
        <v>1875</v>
      </c>
      <c r="D17" s="200">
        <f t="shared" si="0"/>
        <v>0.34246575342465752</v>
      </c>
    </row>
    <row r="18" spans="2:4" x14ac:dyDescent="0.25">
      <c r="C18" s="78">
        <f>SUM(C7:C17)</f>
        <v>5475</v>
      </c>
    </row>
    <row r="33" spans="1:9" ht="15.75" x14ac:dyDescent="0.25">
      <c r="A33" s="6" t="s">
        <v>21</v>
      </c>
      <c r="B33" s="1"/>
      <c r="C33" s="1"/>
      <c r="D33" s="1"/>
      <c r="E33" s="1"/>
      <c r="F33" s="1"/>
      <c r="G33" s="1"/>
      <c r="H33" s="1"/>
      <c r="I33" s="1"/>
    </row>
    <row r="34" spans="1:9" x14ac:dyDescent="0.25">
      <c r="A34" s="352" t="s">
        <v>20</v>
      </c>
      <c r="B34" s="352"/>
      <c r="C34" s="352"/>
      <c r="D34" s="352"/>
      <c r="E34" s="352"/>
      <c r="F34" s="352"/>
      <c r="G34" s="352"/>
      <c r="H34" s="352"/>
      <c r="I34" s="352"/>
    </row>
    <row r="35" spans="1:9" x14ac:dyDescent="0.25">
      <c r="A35" s="352" t="s">
        <v>19</v>
      </c>
      <c r="B35" s="352"/>
      <c r="C35" s="352"/>
      <c r="D35" s="352"/>
      <c r="E35" s="352"/>
      <c r="F35" s="352"/>
      <c r="G35" s="352"/>
      <c r="H35" s="352"/>
      <c r="I35" s="352"/>
    </row>
    <row r="36" spans="1:9" x14ac:dyDescent="0.25">
      <c r="A36" s="352" t="s">
        <v>319</v>
      </c>
      <c r="B36" s="352"/>
      <c r="C36" s="352"/>
      <c r="D36" s="352"/>
      <c r="E36" s="352"/>
      <c r="F36" s="352"/>
      <c r="G36" s="352"/>
      <c r="H36" s="352"/>
      <c r="I36" s="352"/>
    </row>
    <row r="37" spans="1:9" x14ac:dyDescent="0.25">
      <c r="A37" s="352" t="s">
        <v>323</v>
      </c>
      <c r="B37" s="352"/>
      <c r="C37" s="352"/>
      <c r="D37" s="352"/>
      <c r="E37" s="352"/>
      <c r="F37" s="352"/>
      <c r="G37" s="352"/>
      <c r="H37" s="352"/>
      <c r="I37" s="352"/>
    </row>
    <row r="38" spans="1:9" x14ac:dyDescent="0.25">
      <c r="A38" s="209"/>
      <c r="B38" s="209"/>
      <c r="C38" s="209"/>
      <c r="D38" s="209"/>
      <c r="E38" s="209"/>
      <c r="F38" s="209"/>
      <c r="G38" s="209"/>
      <c r="H38" s="209"/>
      <c r="I38" s="209"/>
    </row>
    <row r="39" spans="1:9" ht="15.75" x14ac:dyDescent="0.25">
      <c r="A39" s="20" t="s">
        <v>145</v>
      </c>
      <c r="B39" s="209"/>
      <c r="C39" s="209"/>
      <c r="D39" s="209"/>
      <c r="E39" s="4"/>
      <c r="F39" s="4"/>
      <c r="G39" s="1"/>
      <c r="H39" s="1"/>
      <c r="I39" s="1"/>
    </row>
    <row r="40" spans="1:9" ht="15.75" x14ac:dyDescent="0.25">
      <c r="A40" s="3"/>
      <c r="B40" s="3"/>
      <c r="C40" s="3"/>
      <c r="D40" s="3"/>
      <c r="E40" s="3"/>
      <c r="F40" s="3"/>
      <c r="G40" s="1"/>
      <c r="H40" s="1"/>
      <c r="I40" s="1"/>
    </row>
    <row r="41" spans="1:9" ht="15.75" x14ac:dyDescent="0.25">
      <c r="A41" s="152" t="s">
        <v>318</v>
      </c>
      <c r="B41" s="3"/>
      <c r="C41" s="3"/>
      <c r="D41" s="3"/>
      <c r="E41" s="3"/>
      <c r="F41" s="3"/>
      <c r="G41" s="1"/>
      <c r="H41" s="1"/>
      <c r="I41" s="1"/>
    </row>
  </sheetData>
  <sortState ref="F7:G17">
    <sortCondition ref="G7:G17"/>
  </sortState>
  <hyperlinks>
    <hyperlink ref="A1" location="Contents!A1" display="Contents "/>
  </hyperlinks>
  <pageMargins left="0.7" right="0.7" top="0.75" bottom="0.75" header="0.3" footer="0.3"/>
  <pageSetup paperSize="9" scale="75" fitToHeight="0"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39"/>
  <sheetViews>
    <sheetView showGridLines="0" workbookViewId="0">
      <selection activeCell="A4" sqref="A4"/>
    </sheetView>
  </sheetViews>
  <sheetFormatPr defaultColWidth="8.7109375" defaultRowHeight="15" x14ac:dyDescent="0.2"/>
  <cols>
    <col min="1" max="16384" width="8.7109375" style="149"/>
  </cols>
  <sheetData>
    <row r="1" spans="1:1" x14ac:dyDescent="0.2">
      <c r="A1" s="52" t="s">
        <v>30</v>
      </c>
    </row>
    <row r="2" spans="1:1" ht="15.75" x14ac:dyDescent="0.25">
      <c r="A2" s="53" t="s">
        <v>343</v>
      </c>
    </row>
    <row r="31" spans="1:1" x14ac:dyDescent="0.2">
      <c r="A31" s="149" t="s">
        <v>21</v>
      </c>
    </row>
    <row r="32" spans="1:1" x14ac:dyDescent="0.2">
      <c r="A32" s="149" t="s">
        <v>20</v>
      </c>
    </row>
    <row r="33" spans="1:1" x14ac:dyDescent="0.2">
      <c r="A33" s="149" t="s">
        <v>19</v>
      </c>
    </row>
    <row r="34" spans="1:1" x14ac:dyDescent="0.2">
      <c r="A34" s="149" t="s">
        <v>319</v>
      </c>
    </row>
    <row r="35" spans="1:1" x14ac:dyDescent="0.2">
      <c r="A35" s="149" t="s">
        <v>323</v>
      </c>
    </row>
    <row r="37" spans="1:1" x14ac:dyDescent="0.2">
      <c r="A37" s="149" t="s">
        <v>145</v>
      </c>
    </row>
    <row r="39" spans="1:1" x14ac:dyDescent="0.2">
      <c r="A39" s="149" t="s">
        <v>318</v>
      </c>
    </row>
  </sheetData>
  <hyperlinks>
    <hyperlink ref="A1" location="Contents!A1" display="Contents "/>
  </hyperlinks>
  <pageMargins left="0.7" right="0.7" top="0.75" bottom="0.75" header="0.3" footer="0.3"/>
  <pageSetup paperSize="9" scale="89" fitToHeight="0" orientation="landscape"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47"/>
  <sheetViews>
    <sheetView showGridLines="0" workbookViewId="0">
      <selection activeCell="U16" sqref="U16"/>
    </sheetView>
  </sheetViews>
  <sheetFormatPr defaultColWidth="8.7109375" defaultRowHeight="15" x14ac:dyDescent="0.2"/>
  <cols>
    <col min="1" max="1" width="12.28515625" style="149" customWidth="1"/>
    <col min="2" max="2" width="23.42578125" style="149" customWidth="1"/>
    <col min="3" max="3" width="11.140625" style="149" bestFit="1" customWidth="1"/>
    <col min="4" max="16384" width="8.7109375" style="149"/>
  </cols>
  <sheetData>
    <row r="1" spans="1:4" x14ac:dyDescent="0.2">
      <c r="A1" s="17" t="s">
        <v>30</v>
      </c>
    </row>
    <row r="2" spans="1:4" ht="15.75" x14ac:dyDescent="0.25">
      <c r="A2" s="53" t="s">
        <v>344</v>
      </c>
    </row>
    <row r="6" spans="1:4" x14ac:dyDescent="0.2">
      <c r="B6" s="353"/>
      <c r="C6" s="353" t="s">
        <v>182</v>
      </c>
    </row>
    <row r="7" spans="1:4" x14ac:dyDescent="0.2">
      <c r="B7" s="353" t="s">
        <v>366</v>
      </c>
      <c r="C7" s="354">
        <v>19.994129061483701</v>
      </c>
      <c r="D7" s="357">
        <f>C7/$C$18</f>
        <v>1.9151536250060865E-2</v>
      </c>
    </row>
    <row r="8" spans="1:4" x14ac:dyDescent="0.2">
      <c r="B8" s="353" t="s">
        <v>367</v>
      </c>
      <c r="C8" s="354">
        <v>20.167248087262113</v>
      </c>
      <c r="D8" s="357">
        <f t="shared" ref="D8:D17" si="0">C8/$C$18</f>
        <v>1.9317359691910972E-2</v>
      </c>
    </row>
    <row r="9" spans="1:4" x14ac:dyDescent="0.2">
      <c r="B9" s="353" t="s">
        <v>368</v>
      </c>
      <c r="C9" s="354">
        <v>24.058629470800742</v>
      </c>
      <c r="D9" s="357">
        <f t="shared" si="0"/>
        <v>2.304475043748825E-2</v>
      </c>
    </row>
    <row r="10" spans="1:4" x14ac:dyDescent="0.2">
      <c r="B10" s="353" t="s">
        <v>369</v>
      </c>
      <c r="C10" s="354">
        <v>26.969065514753687</v>
      </c>
      <c r="D10" s="357">
        <f t="shared" si="0"/>
        <v>2.5832534852995685E-2</v>
      </c>
    </row>
    <row r="11" spans="1:4" x14ac:dyDescent="0.2">
      <c r="B11" s="353" t="s">
        <v>370</v>
      </c>
      <c r="C11" s="354">
        <v>52.220232740824336</v>
      </c>
      <c r="D11" s="357">
        <f t="shared" si="0"/>
        <v>5.001956710628027E-2</v>
      </c>
    </row>
    <row r="12" spans="1:4" x14ac:dyDescent="0.2">
      <c r="B12" s="353" t="s">
        <v>371</v>
      </c>
      <c r="C12" s="354">
        <v>57.385524114393341</v>
      </c>
      <c r="D12" s="357">
        <f t="shared" si="0"/>
        <v>5.496718271278335E-2</v>
      </c>
    </row>
    <row r="13" spans="1:4" x14ac:dyDescent="0.2">
      <c r="B13" s="353" t="s">
        <v>372</v>
      </c>
      <c r="C13" s="354">
        <v>71.391372521406865</v>
      </c>
      <c r="D13" s="357">
        <f t="shared" si="0"/>
        <v>6.8382796498957038E-2</v>
      </c>
    </row>
    <row r="14" spans="1:4" x14ac:dyDescent="0.2">
      <c r="B14" s="353" t="s">
        <v>373</v>
      </c>
      <c r="C14" s="354">
        <v>79.374430643342791</v>
      </c>
      <c r="D14" s="357">
        <f t="shared" si="0"/>
        <v>7.6029432495876695E-2</v>
      </c>
    </row>
    <row r="15" spans="1:4" x14ac:dyDescent="0.2">
      <c r="B15" s="353" t="s">
        <v>374</v>
      </c>
      <c r="C15" s="354">
        <v>83.671689003034658</v>
      </c>
      <c r="D15" s="357">
        <f t="shared" si="0"/>
        <v>8.0145595745520576E-2</v>
      </c>
    </row>
    <row r="16" spans="1:4" x14ac:dyDescent="0.2">
      <c r="B16" s="353" t="s">
        <v>375</v>
      </c>
      <c r="C16" s="354">
        <v>191.53950338323793</v>
      </c>
      <c r="D16" s="357">
        <f t="shared" si="0"/>
        <v>0.18346764348086717</v>
      </c>
    </row>
    <row r="17" spans="2:4" x14ac:dyDescent="0.2">
      <c r="B17" s="353" t="s">
        <v>376</v>
      </c>
      <c r="C17" s="354">
        <v>417.22427062494086</v>
      </c>
      <c r="D17" s="357">
        <f t="shared" si="0"/>
        <v>0.39964160072725924</v>
      </c>
    </row>
    <row r="18" spans="2:4" x14ac:dyDescent="0.2">
      <c r="C18" s="195">
        <f>SUM(C7:C17)</f>
        <v>1043.9960951654809</v>
      </c>
    </row>
    <row r="40" spans="1:1" x14ac:dyDescent="0.2">
      <c r="A40" s="149" t="s">
        <v>21</v>
      </c>
    </row>
    <row r="41" spans="1:1" x14ac:dyDescent="0.2">
      <c r="A41" s="149" t="s">
        <v>20</v>
      </c>
    </row>
    <row r="42" spans="1:1" x14ac:dyDescent="0.2">
      <c r="A42" s="149" t="s">
        <v>19</v>
      </c>
    </row>
    <row r="43" spans="1:1" x14ac:dyDescent="0.2">
      <c r="A43" s="149" t="s">
        <v>246</v>
      </c>
    </row>
    <row r="44" spans="1:1" x14ac:dyDescent="0.2">
      <c r="A44" s="149" t="s">
        <v>323</v>
      </c>
    </row>
    <row r="45" spans="1:1" x14ac:dyDescent="0.2">
      <c r="A45" s="149" t="s">
        <v>145</v>
      </c>
    </row>
    <row r="47" spans="1:1" x14ac:dyDescent="0.2">
      <c r="A47" s="149" t="s">
        <v>318</v>
      </c>
    </row>
  </sheetData>
  <sortState ref="F7:G17">
    <sortCondition ref="G7:G17"/>
  </sortState>
  <hyperlinks>
    <hyperlink ref="A1" location="Contents!A1" display="Contents "/>
  </hyperlinks>
  <pageMargins left="0.7" right="0.7" top="0.75" bottom="0.75" header="0.3" footer="0.3"/>
  <pageSetup paperSize="9" scale="73" fitToHeight="0" orientation="landscape"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43"/>
  <sheetViews>
    <sheetView showGridLines="0" workbookViewId="0">
      <selection activeCell="I12" sqref="I12"/>
    </sheetView>
  </sheetViews>
  <sheetFormatPr defaultColWidth="8.7109375" defaultRowHeight="15" x14ac:dyDescent="0.2"/>
  <cols>
    <col min="1" max="1" width="11.7109375" style="149" customWidth="1"/>
    <col min="2" max="16384" width="8.7109375" style="149"/>
  </cols>
  <sheetData>
    <row r="1" spans="1:1" x14ac:dyDescent="0.2">
      <c r="A1" s="17" t="s">
        <v>30</v>
      </c>
    </row>
    <row r="2" spans="1:1" ht="15.75" x14ac:dyDescent="0.25">
      <c r="A2" s="53" t="s">
        <v>345</v>
      </c>
    </row>
    <row r="36" spans="1:1" x14ac:dyDescent="0.2">
      <c r="A36" s="149" t="s">
        <v>21</v>
      </c>
    </row>
    <row r="37" spans="1:1" x14ac:dyDescent="0.2">
      <c r="A37" s="149" t="s">
        <v>20</v>
      </c>
    </row>
    <row r="38" spans="1:1" x14ac:dyDescent="0.2">
      <c r="A38" s="149" t="s">
        <v>19</v>
      </c>
    </row>
    <row r="39" spans="1:1" x14ac:dyDescent="0.2">
      <c r="A39" s="149" t="s">
        <v>246</v>
      </c>
    </row>
    <row r="40" spans="1:1" x14ac:dyDescent="0.2">
      <c r="A40" s="149" t="s">
        <v>323</v>
      </c>
    </row>
    <row r="41" spans="1:1" x14ac:dyDescent="0.2">
      <c r="A41" s="149" t="s">
        <v>145</v>
      </c>
    </row>
    <row r="43" spans="1:1" x14ac:dyDescent="0.2">
      <c r="A43" s="149" t="s">
        <v>318</v>
      </c>
    </row>
  </sheetData>
  <hyperlinks>
    <hyperlink ref="A1" location="Contents!A1" display="Contents "/>
  </hyperlinks>
  <pageMargins left="0.7" right="0.7" top="0.75" bottom="0.75" header="0.3" footer="0.3"/>
  <pageSetup paperSize="9" fitToHeight="0" orientation="landscape"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90"/>
  <sheetViews>
    <sheetView showGridLines="0" workbookViewId="0">
      <selection activeCell="Y20" sqref="Y20"/>
    </sheetView>
  </sheetViews>
  <sheetFormatPr defaultColWidth="8.7109375" defaultRowHeight="15" x14ac:dyDescent="0.2"/>
  <cols>
    <col min="1" max="1" width="11.140625" style="149" customWidth="1"/>
    <col min="2" max="16384" width="8.7109375" style="149"/>
  </cols>
  <sheetData>
    <row r="1" spans="1:19" x14ac:dyDescent="0.2">
      <c r="A1" s="17" t="s">
        <v>30</v>
      </c>
    </row>
    <row r="2" spans="1:19" ht="15.75" x14ac:dyDescent="0.25">
      <c r="A2" s="355" t="s">
        <v>389</v>
      </c>
    </row>
    <row r="4" spans="1:19" ht="15.75" x14ac:dyDescent="0.25">
      <c r="A4" s="355" t="s">
        <v>285</v>
      </c>
      <c r="K4" s="355" t="s">
        <v>286</v>
      </c>
      <c r="S4" s="355" t="s">
        <v>287</v>
      </c>
    </row>
    <row r="7" spans="1:19" x14ac:dyDescent="0.2">
      <c r="C7" s="167"/>
      <c r="D7" s="167" t="s">
        <v>135</v>
      </c>
      <c r="E7" s="167" t="s">
        <v>183</v>
      </c>
      <c r="F7" s="167" t="s">
        <v>136</v>
      </c>
      <c r="G7" s="167" t="s">
        <v>183</v>
      </c>
      <c r="H7" s="167" t="s">
        <v>46</v>
      </c>
      <c r="I7" s="167" t="s">
        <v>183</v>
      </c>
    </row>
    <row r="8" spans="1:19" x14ac:dyDescent="0.2">
      <c r="C8" s="167" t="s">
        <v>29</v>
      </c>
      <c r="D8" s="356">
        <f>'Table 5 Reason for Visit LGD14'!BL7</f>
        <v>0.2510937205485741</v>
      </c>
      <c r="E8" s="356">
        <f>D$19</f>
        <v>0.51870723565222776</v>
      </c>
      <c r="F8" s="357">
        <v>0.59583363818303137</v>
      </c>
      <c r="G8" s="356">
        <f>F$19</f>
        <v>0.37330303997341929</v>
      </c>
      <c r="H8" s="357">
        <v>9.7833036556595046E-2</v>
      </c>
      <c r="I8" s="356">
        <f>H$19</f>
        <v>8.2640607462183005E-2</v>
      </c>
    </row>
    <row r="9" spans="1:19" x14ac:dyDescent="0.2">
      <c r="C9" s="167" t="s">
        <v>181</v>
      </c>
      <c r="D9" s="356">
        <f>'Table 5 Reason for Visit LGD14'!BL8</f>
        <v>0.36044137840535317</v>
      </c>
      <c r="E9" s="356">
        <f t="shared" ref="E9:G19" si="0">D$19</f>
        <v>0.51870723565222776</v>
      </c>
      <c r="F9" s="357">
        <v>0.55624602109519861</v>
      </c>
      <c r="G9" s="356">
        <f t="shared" si="0"/>
        <v>0.37330303997341929</v>
      </c>
      <c r="H9" s="357">
        <v>4.5649304109307592E-2</v>
      </c>
      <c r="I9" s="356">
        <f t="shared" ref="I9" si="1">H$19</f>
        <v>8.2640607462183005E-2</v>
      </c>
    </row>
    <row r="10" spans="1:19" x14ac:dyDescent="0.2">
      <c r="C10" s="167" t="s">
        <v>179</v>
      </c>
      <c r="D10" s="356">
        <f>'Table 5 Reason for Visit LGD14'!BL9</f>
        <v>0.19306967538546502</v>
      </c>
      <c r="E10" s="356">
        <f t="shared" si="0"/>
        <v>0.51870723565222776</v>
      </c>
      <c r="F10" s="357">
        <v>0.69851713678681882</v>
      </c>
      <c r="G10" s="356">
        <f t="shared" si="0"/>
        <v>0.37330303997341929</v>
      </c>
      <c r="H10" s="357">
        <v>7.3084281455630909E-2</v>
      </c>
      <c r="I10" s="356">
        <f t="shared" ref="I10" si="2">H$19</f>
        <v>8.2640607462183005E-2</v>
      </c>
    </row>
    <row r="11" spans="1:19" x14ac:dyDescent="0.2">
      <c r="C11" s="167" t="s">
        <v>28</v>
      </c>
      <c r="D11" s="356">
        <f>'Table 5 Reason for Visit LGD14'!BL10</f>
        <v>0.47974678308505453</v>
      </c>
      <c r="E11" s="356">
        <f t="shared" si="0"/>
        <v>0.51870723565222776</v>
      </c>
      <c r="F11" s="357">
        <v>0.34545521620819741</v>
      </c>
      <c r="G11" s="356">
        <f t="shared" si="0"/>
        <v>0.37330303997341929</v>
      </c>
      <c r="H11" s="357">
        <v>0.14874501508232144</v>
      </c>
      <c r="I11" s="356">
        <f t="shared" ref="I11" si="3">H$19</f>
        <v>8.2640607462183005E-2</v>
      </c>
    </row>
    <row r="12" spans="1:19" x14ac:dyDescent="0.2">
      <c r="C12" s="167" t="s">
        <v>134</v>
      </c>
      <c r="D12" s="356">
        <f>'Table 5 Reason for Visit LGD14'!BL11</f>
        <v>0.76584130373073123</v>
      </c>
      <c r="E12" s="356">
        <f t="shared" si="0"/>
        <v>0.51870723565222776</v>
      </c>
      <c r="F12" s="357">
        <v>0.19859073161668836</v>
      </c>
      <c r="G12" s="356">
        <f t="shared" si="0"/>
        <v>0.37330303997341929</v>
      </c>
      <c r="H12" s="357">
        <v>2.6888288387046117E-2</v>
      </c>
      <c r="I12" s="356">
        <f t="shared" ref="I12" si="4">H$19</f>
        <v>8.2640607462183005E-2</v>
      </c>
    </row>
    <row r="13" spans="1:19" x14ac:dyDescent="0.2">
      <c r="C13" s="167" t="s">
        <v>180</v>
      </c>
      <c r="D13" s="356">
        <f>'Table 5 Reason for Visit LGD14'!BL12</f>
        <v>0.4122929427164661</v>
      </c>
      <c r="E13" s="356">
        <f t="shared" si="0"/>
        <v>0.51870723565222776</v>
      </c>
      <c r="F13" s="357">
        <v>0.46966367913519147</v>
      </c>
      <c r="G13" s="356">
        <f t="shared" si="0"/>
        <v>0.37330303997341929</v>
      </c>
      <c r="H13" s="357">
        <v>8.1277552849510534E-2</v>
      </c>
      <c r="I13" s="356">
        <f t="shared" ref="I13" si="5">H$19</f>
        <v>8.2640607462183005E-2</v>
      </c>
    </row>
    <row r="14" spans="1:19" x14ac:dyDescent="0.2">
      <c r="C14" s="167" t="s">
        <v>26</v>
      </c>
      <c r="D14" s="356">
        <f>'Table 5 Reason for Visit LGD14'!BL13</f>
        <v>0.57001475960641657</v>
      </c>
      <c r="E14" s="356">
        <f t="shared" si="0"/>
        <v>0.51870723565222776</v>
      </c>
      <c r="F14" s="357">
        <v>0.35792943655931819</v>
      </c>
      <c r="G14" s="356">
        <f t="shared" si="0"/>
        <v>0.37330303997341929</v>
      </c>
      <c r="H14" s="357">
        <v>5.5665386759673065E-2</v>
      </c>
      <c r="I14" s="356">
        <f t="shared" ref="I14" si="6">H$19</f>
        <v>8.2640607462183005E-2</v>
      </c>
    </row>
    <row r="15" spans="1:19" x14ac:dyDescent="0.2">
      <c r="C15" s="167" t="s">
        <v>25</v>
      </c>
      <c r="D15" s="356">
        <f>'Table 5 Reason for Visit LGD14'!BL14</f>
        <v>0.23792839132301755</v>
      </c>
      <c r="E15" s="356">
        <f t="shared" si="0"/>
        <v>0.51870723565222776</v>
      </c>
      <c r="F15" s="357">
        <v>0.63607365634013557</v>
      </c>
      <c r="G15" s="356">
        <f t="shared" si="0"/>
        <v>0.37330303997341929</v>
      </c>
      <c r="H15" s="357">
        <v>9.2611567689024787E-2</v>
      </c>
      <c r="I15" s="356">
        <f t="shared" ref="I15" si="7">H$19</f>
        <v>8.2640607462183005E-2</v>
      </c>
    </row>
    <row r="16" spans="1:19" x14ac:dyDescent="0.2">
      <c r="C16" s="167" t="s">
        <v>133</v>
      </c>
      <c r="D16" s="356">
        <f>'Table 5 Reason for Visit LGD14'!BL15</f>
        <v>0.47064913088978222</v>
      </c>
      <c r="E16" s="356">
        <f t="shared" si="0"/>
        <v>0.51870723565222776</v>
      </c>
      <c r="F16" s="357">
        <v>0.42994915710919041</v>
      </c>
      <c r="G16" s="356">
        <f t="shared" si="0"/>
        <v>0.37330303997341929</v>
      </c>
      <c r="H16" s="357">
        <v>5.5114222372245503E-2</v>
      </c>
      <c r="I16" s="356">
        <f t="shared" ref="I16" si="8">H$19</f>
        <v>8.2640607462183005E-2</v>
      </c>
    </row>
    <row r="17" spans="3:9" x14ac:dyDescent="0.2">
      <c r="C17" s="167" t="s">
        <v>24</v>
      </c>
      <c r="D17" s="356">
        <f>'Table 5 Reason for Visit LGD14'!BL16</f>
        <v>0.26872170882976743</v>
      </c>
      <c r="E17" s="356">
        <f t="shared" si="0"/>
        <v>0.51870723565222776</v>
      </c>
      <c r="F17" s="357">
        <v>0.63377942695379852</v>
      </c>
      <c r="G17" s="356">
        <f t="shared" si="0"/>
        <v>0.37330303997341929</v>
      </c>
      <c r="H17" s="357">
        <v>6.149311549618508E-2</v>
      </c>
      <c r="I17" s="356">
        <f t="shared" ref="I17" si="9">H$19</f>
        <v>8.2640607462183005E-2</v>
      </c>
    </row>
    <row r="18" spans="3:9" x14ac:dyDescent="0.2">
      <c r="C18" s="167" t="s">
        <v>23</v>
      </c>
      <c r="D18" s="356">
        <f>'Table 5 Reason for Visit LGD14'!BL17</f>
        <v>0.65142603433777979</v>
      </c>
      <c r="E18" s="356">
        <f t="shared" si="0"/>
        <v>0.51870723565222776</v>
      </c>
      <c r="F18" s="357">
        <v>0.28850660316760174</v>
      </c>
      <c r="G18" s="356">
        <f t="shared" si="0"/>
        <v>0.37330303997341929</v>
      </c>
      <c r="H18" s="357">
        <v>3.8877588052853344E-2</v>
      </c>
      <c r="I18" s="356">
        <f t="shared" ref="I18" si="10">H$19</f>
        <v>8.2640607462183005E-2</v>
      </c>
    </row>
    <row r="19" spans="3:9" x14ac:dyDescent="0.2">
      <c r="C19" s="167" t="s">
        <v>22</v>
      </c>
      <c r="D19" s="356">
        <f>'Table 5 Reason for Visit LGD14'!BL18</f>
        <v>0.51870723565222776</v>
      </c>
      <c r="E19" s="356">
        <f t="shared" si="0"/>
        <v>0.51870723565222776</v>
      </c>
      <c r="F19" s="357">
        <v>0.37330303997341929</v>
      </c>
      <c r="G19" s="356">
        <f t="shared" si="0"/>
        <v>0.37330303997341929</v>
      </c>
      <c r="H19" s="357">
        <v>8.2640607462183005E-2</v>
      </c>
      <c r="I19" s="356">
        <f t="shared" ref="I19" si="11">H$19</f>
        <v>8.2640607462183005E-2</v>
      </c>
    </row>
    <row r="84" spans="1:1" x14ac:dyDescent="0.2">
      <c r="A84" s="149" t="s">
        <v>21</v>
      </c>
    </row>
    <row r="85" spans="1:1" x14ac:dyDescent="0.2">
      <c r="A85" s="149" t="s">
        <v>20</v>
      </c>
    </row>
    <row r="86" spans="1:1" x14ac:dyDescent="0.2">
      <c r="A86" s="149" t="s">
        <v>19</v>
      </c>
    </row>
    <row r="87" spans="1:1" x14ac:dyDescent="0.2">
      <c r="A87" s="149" t="s">
        <v>245</v>
      </c>
    </row>
    <row r="88" spans="1:1" x14ac:dyDescent="0.2">
      <c r="A88" s="149" t="s">
        <v>320</v>
      </c>
    </row>
    <row r="90" spans="1:1" x14ac:dyDescent="0.2">
      <c r="A90" s="149" t="s">
        <v>318</v>
      </c>
    </row>
  </sheetData>
  <hyperlinks>
    <hyperlink ref="A1" location="Contents!A1" display="Contents "/>
  </hyperlinks>
  <pageMargins left="0.7" right="0.7" top="0.75" bottom="0.75" header="0.3" footer="0.3"/>
  <pageSetup paperSize="9" scale="74" fitToHeight="0" orientation="landscape"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18"/>
  <sheetViews>
    <sheetView showGridLines="0" workbookViewId="0">
      <selection activeCell="A33" sqref="A33"/>
    </sheetView>
  </sheetViews>
  <sheetFormatPr defaultRowHeight="15" x14ac:dyDescent="0.25"/>
  <cols>
    <col min="1" max="1" width="50.85546875" customWidth="1"/>
    <col min="2" max="2" width="17.140625" customWidth="1"/>
    <col min="7" max="7" width="8.7109375" style="200"/>
  </cols>
  <sheetData>
    <row r="1" spans="1:7" ht="15.75" x14ac:dyDescent="0.25">
      <c r="A1" s="180" t="s">
        <v>30</v>
      </c>
    </row>
    <row r="2" spans="1:7" ht="16.5" x14ac:dyDescent="0.25">
      <c r="A2" s="77" t="s">
        <v>406</v>
      </c>
    </row>
    <row r="5" spans="1:7" ht="15.75" x14ac:dyDescent="0.25">
      <c r="A5" s="134"/>
      <c r="B5" s="106" t="s">
        <v>392</v>
      </c>
      <c r="C5" s="106" t="s">
        <v>393</v>
      </c>
      <c r="D5" s="106" t="s">
        <v>394</v>
      </c>
      <c r="E5" s="106" t="s">
        <v>395</v>
      </c>
    </row>
    <row r="6" spans="1:7" ht="15.75" x14ac:dyDescent="0.25">
      <c r="A6" s="134" t="s">
        <v>397</v>
      </c>
      <c r="B6" s="165">
        <v>207</v>
      </c>
      <c r="C6" s="165">
        <v>185</v>
      </c>
      <c r="D6" s="165">
        <v>171</v>
      </c>
      <c r="E6" s="165">
        <v>31</v>
      </c>
      <c r="F6">
        <f t="shared" ref="F6:F16" si="0">SUM(B6:E6)</f>
        <v>594</v>
      </c>
      <c r="G6" s="200">
        <f>F6/$F$17</f>
        <v>1.9349794774903901E-2</v>
      </c>
    </row>
    <row r="7" spans="1:7" ht="15.75" x14ac:dyDescent="0.25">
      <c r="A7" s="134" t="s">
        <v>402</v>
      </c>
      <c r="B7" s="165">
        <v>255</v>
      </c>
      <c r="C7" s="165">
        <v>158</v>
      </c>
      <c r="D7" s="165">
        <v>187</v>
      </c>
      <c r="E7" s="165">
        <v>5</v>
      </c>
      <c r="F7">
        <f t="shared" si="0"/>
        <v>605</v>
      </c>
      <c r="G7" s="200">
        <f t="shared" ref="G7:G17" si="1">F7/$F$17</f>
        <v>1.9708124307772492E-2</v>
      </c>
    </row>
    <row r="8" spans="1:7" ht="15.75" x14ac:dyDescent="0.25">
      <c r="A8" s="134" t="s">
        <v>404</v>
      </c>
      <c r="B8" s="165">
        <v>237</v>
      </c>
      <c r="C8" s="165">
        <v>193</v>
      </c>
      <c r="D8" s="127">
        <v>320</v>
      </c>
      <c r="E8" s="165">
        <v>8</v>
      </c>
      <c r="F8">
        <f t="shared" si="0"/>
        <v>758</v>
      </c>
      <c r="G8" s="200">
        <f t="shared" si="1"/>
        <v>2.4692162355853801E-2</v>
      </c>
    </row>
    <row r="9" spans="1:7" ht="15.75" x14ac:dyDescent="0.25">
      <c r="A9" s="134" t="s">
        <v>500</v>
      </c>
      <c r="B9" s="165">
        <v>378</v>
      </c>
      <c r="C9" s="165">
        <v>233</v>
      </c>
      <c r="D9" s="165">
        <v>446</v>
      </c>
      <c r="E9" s="165">
        <v>73</v>
      </c>
      <c r="F9">
        <f t="shared" si="0"/>
        <v>1130</v>
      </c>
      <c r="G9" s="200">
        <f t="shared" si="1"/>
        <v>3.6810215649227963E-2</v>
      </c>
    </row>
    <row r="10" spans="1:7" ht="15.75" x14ac:dyDescent="0.25">
      <c r="A10" s="134" t="s">
        <v>403</v>
      </c>
      <c r="B10" s="165">
        <v>539</v>
      </c>
      <c r="C10" s="165">
        <v>200.00000000000003</v>
      </c>
      <c r="D10" s="165">
        <v>414</v>
      </c>
      <c r="E10" s="127">
        <v>20</v>
      </c>
      <c r="F10">
        <f t="shared" si="0"/>
        <v>1173</v>
      </c>
      <c r="G10" s="200">
        <f t="shared" si="1"/>
        <v>3.8210958368623364E-2</v>
      </c>
    </row>
    <row r="11" spans="1:7" ht="15.75" x14ac:dyDescent="0.25">
      <c r="A11" s="134" t="s">
        <v>401</v>
      </c>
      <c r="B11" s="165">
        <v>421</v>
      </c>
      <c r="C11" s="165">
        <v>441.99999999999989</v>
      </c>
      <c r="D11" s="165">
        <v>1028</v>
      </c>
      <c r="E11" s="165">
        <v>68</v>
      </c>
      <c r="F11">
        <f t="shared" si="0"/>
        <v>1959</v>
      </c>
      <c r="G11" s="200">
        <f t="shared" si="1"/>
        <v>6.3815232262688121E-2</v>
      </c>
    </row>
    <row r="12" spans="1:7" ht="15.75" x14ac:dyDescent="0.25">
      <c r="A12" s="134" t="s">
        <v>400</v>
      </c>
      <c r="B12" s="165">
        <v>838</v>
      </c>
      <c r="C12" s="165">
        <v>308</v>
      </c>
      <c r="D12" s="165">
        <v>389</v>
      </c>
      <c r="E12" s="165">
        <v>581</v>
      </c>
      <c r="F12">
        <f t="shared" si="0"/>
        <v>2116</v>
      </c>
      <c r="G12" s="200">
        <f t="shared" si="1"/>
        <v>6.8929571959085278E-2</v>
      </c>
    </row>
    <row r="13" spans="1:7" ht="15.75" x14ac:dyDescent="0.25">
      <c r="A13" s="134" t="s">
        <v>405</v>
      </c>
      <c r="B13" s="127">
        <v>562</v>
      </c>
      <c r="C13" s="165">
        <v>478.99999999999994</v>
      </c>
      <c r="D13" s="165">
        <v>974</v>
      </c>
      <c r="E13" s="127">
        <v>163</v>
      </c>
      <c r="F13">
        <f t="shared" si="0"/>
        <v>2178</v>
      </c>
      <c r="G13" s="200">
        <f t="shared" si="1"/>
        <v>7.094924750798097E-2</v>
      </c>
    </row>
    <row r="14" spans="1:7" ht="15.75" x14ac:dyDescent="0.25">
      <c r="A14" s="134" t="s">
        <v>396</v>
      </c>
      <c r="B14" s="165">
        <v>631</v>
      </c>
      <c r="C14" s="165">
        <v>140</v>
      </c>
      <c r="D14" s="165">
        <v>138</v>
      </c>
      <c r="E14" s="165">
        <v>1326</v>
      </c>
      <c r="F14">
        <f t="shared" si="0"/>
        <v>2235</v>
      </c>
      <c r="G14" s="200">
        <f t="shared" si="1"/>
        <v>7.2806045996481855E-2</v>
      </c>
    </row>
    <row r="15" spans="1:7" ht="15.75" x14ac:dyDescent="0.25">
      <c r="A15" s="134" t="s">
        <v>398</v>
      </c>
      <c r="B15" s="165">
        <v>4791</v>
      </c>
      <c r="C15" s="165">
        <v>631</v>
      </c>
      <c r="D15" s="165">
        <v>1480</v>
      </c>
      <c r="E15" s="165">
        <v>2033</v>
      </c>
      <c r="F15">
        <f t="shared" si="0"/>
        <v>8935</v>
      </c>
      <c r="G15" s="200">
        <f t="shared" si="1"/>
        <v>0.29106130692553261</v>
      </c>
    </row>
    <row r="16" spans="1:7" ht="15.75" x14ac:dyDescent="0.25">
      <c r="A16" s="134" t="s">
        <v>399</v>
      </c>
      <c r="B16" s="165">
        <v>733</v>
      </c>
      <c r="C16" s="165">
        <v>1006.0000000000005</v>
      </c>
      <c r="D16" s="165">
        <v>6688</v>
      </c>
      <c r="E16" s="165">
        <v>588</v>
      </c>
      <c r="F16">
        <f t="shared" si="0"/>
        <v>9015</v>
      </c>
      <c r="G16" s="200">
        <f t="shared" si="1"/>
        <v>0.29366733989184962</v>
      </c>
    </row>
    <row r="17" spans="2:7" x14ac:dyDescent="0.25">
      <c r="B17">
        <f>SUM(B6:B16)</f>
        <v>9592</v>
      </c>
      <c r="C17">
        <f t="shared" ref="C17:E17" si="2">SUM(C6:C16)</f>
        <v>3975.0000000000005</v>
      </c>
      <c r="D17">
        <f t="shared" si="2"/>
        <v>12235</v>
      </c>
      <c r="E17">
        <f t="shared" si="2"/>
        <v>4896</v>
      </c>
      <c r="F17">
        <f t="shared" ref="F17" si="3">SUM(B17:E17)</f>
        <v>30698</v>
      </c>
      <c r="G17" s="200">
        <f t="shared" si="1"/>
        <v>1</v>
      </c>
    </row>
    <row r="18" spans="2:7" x14ac:dyDescent="0.25">
      <c r="B18">
        <f>B9/B17</f>
        <v>3.9407839866555466E-2</v>
      </c>
      <c r="D18">
        <f>D10/D17</f>
        <v>3.3837351859419697E-2</v>
      </c>
    </row>
  </sheetData>
  <sortState ref="A6:F16">
    <sortCondition ref="F6:F16"/>
  </sortState>
  <hyperlinks>
    <hyperlink ref="A1" location="Contents!A1" display="Contents "/>
  </hyperlinks>
  <pageMargins left="0.7" right="0.7" top="0.75" bottom="0.75" header="0.3" footer="0.3"/>
  <pageSetup paperSize="9" scale="82" fitToHeight="0" orientation="landscape"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28"/>
  <sheetViews>
    <sheetView showGridLines="0" workbookViewId="0">
      <selection activeCell="P8" sqref="P8"/>
    </sheetView>
  </sheetViews>
  <sheetFormatPr defaultRowHeight="15" x14ac:dyDescent="0.25"/>
  <cols>
    <col min="1" max="1" width="11" customWidth="1"/>
    <col min="2" max="2" width="49.42578125" customWidth="1"/>
    <col min="3" max="3" width="11.42578125" customWidth="1"/>
    <col min="4" max="4" width="10.42578125" bestFit="1" customWidth="1"/>
  </cols>
  <sheetData>
    <row r="1" spans="1:4" ht="15.75" x14ac:dyDescent="0.25">
      <c r="A1" s="180" t="s">
        <v>30</v>
      </c>
    </row>
    <row r="2" spans="1:4" ht="16.5" x14ac:dyDescent="0.25">
      <c r="A2" s="77" t="s">
        <v>407</v>
      </c>
    </row>
    <row r="4" spans="1:4" x14ac:dyDescent="0.25">
      <c r="C4" t="s">
        <v>216</v>
      </c>
    </row>
    <row r="5" spans="1:4" ht="15.6" customHeight="1" x14ac:dyDescent="0.25">
      <c r="B5" t="s">
        <v>409</v>
      </c>
      <c r="C5" s="197">
        <v>41096.019481412724</v>
      </c>
      <c r="D5" s="197"/>
    </row>
    <row r="6" spans="1:4" ht="15.6" customHeight="1" x14ac:dyDescent="0.25">
      <c r="B6" t="s">
        <v>410</v>
      </c>
      <c r="C6" s="197">
        <v>46387.31482559671</v>
      </c>
      <c r="D6" s="197"/>
    </row>
    <row r="7" spans="1:4" ht="15.6" customHeight="1" x14ac:dyDescent="0.25">
      <c r="B7" t="s">
        <v>411</v>
      </c>
      <c r="C7" s="197">
        <v>62474.336780806327</v>
      </c>
      <c r="D7" s="197"/>
    </row>
    <row r="8" spans="1:4" x14ac:dyDescent="0.25">
      <c r="B8" t="s">
        <v>412</v>
      </c>
      <c r="C8" s="197">
        <v>101817.02994446232</v>
      </c>
      <c r="D8" s="197"/>
    </row>
    <row r="9" spans="1:4" ht="15.6" customHeight="1" x14ac:dyDescent="0.25">
      <c r="B9" t="s">
        <v>413</v>
      </c>
      <c r="C9" s="197">
        <v>122831.3743952401</v>
      </c>
      <c r="D9" s="197"/>
    </row>
    <row r="10" spans="1:4" ht="15.6" customHeight="1" x14ac:dyDescent="0.25">
      <c r="B10" t="s">
        <v>414</v>
      </c>
      <c r="C10" s="197">
        <v>131479.69223806477</v>
      </c>
      <c r="D10" s="197"/>
    </row>
    <row r="11" spans="1:4" ht="15.6" customHeight="1" x14ac:dyDescent="0.25">
      <c r="B11" t="s">
        <v>415</v>
      </c>
      <c r="C11" s="197">
        <v>141079.50102265147</v>
      </c>
      <c r="D11" s="197"/>
    </row>
    <row r="12" spans="1:4" ht="15.6" customHeight="1" x14ac:dyDescent="0.25">
      <c r="B12" t="s">
        <v>416</v>
      </c>
      <c r="C12" s="197">
        <v>170396.00234658667</v>
      </c>
      <c r="D12" s="197"/>
    </row>
    <row r="13" spans="1:4" x14ac:dyDescent="0.25">
      <c r="B13" t="s">
        <v>417</v>
      </c>
      <c r="C13" s="197">
        <v>185839.95847178635</v>
      </c>
    </row>
    <row r="14" spans="1:4" x14ac:dyDescent="0.25">
      <c r="B14" t="s">
        <v>418</v>
      </c>
      <c r="C14" s="197">
        <v>1239897.512972781</v>
      </c>
    </row>
    <row r="15" spans="1:4" x14ac:dyDescent="0.25">
      <c r="C15" s="197"/>
    </row>
    <row r="17" spans="1:4" x14ac:dyDescent="0.25">
      <c r="B17" s="618"/>
      <c r="C17" s="618"/>
      <c r="D17" s="430"/>
    </row>
    <row r="18" spans="1:4" x14ac:dyDescent="0.25">
      <c r="B18" s="618"/>
      <c r="C18" s="618"/>
      <c r="D18" s="430"/>
    </row>
    <row r="19" spans="1:4" x14ac:dyDescent="0.25">
      <c r="B19" s="618"/>
      <c r="C19" s="618"/>
      <c r="D19" s="430"/>
    </row>
    <row r="20" spans="1:4" x14ac:dyDescent="0.25">
      <c r="B20" s="618"/>
      <c r="C20" s="618"/>
      <c r="D20" s="430"/>
    </row>
    <row r="21" spans="1:4" x14ac:dyDescent="0.25">
      <c r="B21" s="618"/>
      <c r="C21" s="618"/>
      <c r="D21" s="430"/>
    </row>
    <row r="22" spans="1:4" x14ac:dyDescent="0.25">
      <c r="B22" s="618"/>
      <c r="C22" s="618"/>
      <c r="D22" s="430"/>
    </row>
    <row r="23" spans="1:4" x14ac:dyDescent="0.25">
      <c r="B23" s="618"/>
      <c r="C23" s="618"/>
      <c r="D23" s="430"/>
    </row>
    <row r="24" spans="1:4" ht="15.6" customHeight="1" x14ac:dyDescent="0.25">
      <c r="B24" s="618"/>
      <c r="C24" s="618"/>
      <c r="D24" s="430"/>
    </row>
    <row r="25" spans="1:4" x14ac:dyDescent="0.25">
      <c r="B25" s="618"/>
      <c r="C25" s="618"/>
      <c r="D25" s="431"/>
    </row>
    <row r="26" spans="1:4" x14ac:dyDescent="0.25">
      <c r="B26" s="618"/>
      <c r="C26" s="618"/>
      <c r="D26" s="430"/>
    </row>
    <row r="28" spans="1:4" ht="15.75" x14ac:dyDescent="0.25">
      <c r="A28" s="198" t="s">
        <v>408</v>
      </c>
    </row>
  </sheetData>
  <autoFilter ref="B4:C4">
    <sortState ref="B5:C14">
      <sortCondition ref="C4"/>
    </sortState>
  </autoFilter>
  <mergeCells count="10">
    <mergeCell ref="B23:C23"/>
    <mergeCell ref="B24:C24"/>
    <mergeCell ref="B25:C25"/>
    <mergeCell ref="B26:C26"/>
    <mergeCell ref="B17:C17"/>
    <mergeCell ref="B18:C18"/>
    <mergeCell ref="B19:C19"/>
    <mergeCell ref="B20:C20"/>
    <mergeCell ref="B21:C21"/>
    <mergeCell ref="B22:C22"/>
  </mergeCells>
  <hyperlinks>
    <hyperlink ref="A1" location="Contents!A1" display="Contents "/>
  </hyperlinks>
  <pageMargins left="0.7" right="0.7" top="0.75" bottom="0.75" header="0.3" footer="0.3"/>
  <pageSetup paperSize="9" scale="80" fitToHeight="0" orientation="landscape"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34"/>
  <sheetViews>
    <sheetView showGridLines="0" workbookViewId="0">
      <selection activeCell="P27" sqref="P27"/>
    </sheetView>
  </sheetViews>
  <sheetFormatPr defaultRowHeight="15" x14ac:dyDescent="0.25"/>
  <cols>
    <col min="1" max="1" width="11.85546875" customWidth="1"/>
  </cols>
  <sheetData>
    <row r="1" spans="1:1" ht="15.75" x14ac:dyDescent="0.25">
      <c r="A1" s="17" t="s">
        <v>30</v>
      </c>
    </row>
    <row r="2" spans="1:1" ht="16.5" x14ac:dyDescent="0.25">
      <c r="A2" s="77" t="s">
        <v>480</v>
      </c>
    </row>
    <row r="34" spans="1:1" x14ac:dyDescent="0.25">
      <c r="A34" s="63" t="s">
        <v>137</v>
      </c>
    </row>
  </sheetData>
  <hyperlinks>
    <hyperlink ref="A1" location="Contents!A1" display="Contents "/>
  </hyperlinks>
  <pageMargins left="0.7" right="0.7" top="0.75" bottom="0.75" header="0.3" footer="0.3"/>
  <pageSetup paperSize="9" fitToHeight="0" orientation="landscape"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32"/>
  <sheetViews>
    <sheetView showGridLines="0" workbookViewId="0">
      <selection activeCell="K37" sqref="K37"/>
    </sheetView>
  </sheetViews>
  <sheetFormatPr defaultRowHeight="15" x14ac:dyDescent="0.25"/>
  <cols>
    <col min="1" max="1" width="10.85546875" customWidth="1"/>
    <col min="2" max="2" width="28" customWidth="1"/>
  </cols>
  <sheetData>
    <row r="1" spans="1:4" ht="15.75" x14ac:dyDescent="0.25">
      <c r="A1" s="17" t="s">
        <v>30</v>
      </c>
    </row>
    <row r="2" spans="1:4" ht="16.5" x14ac:dyDescent="0.25">
      <c r="A2" s="77" t="s">
        <v>346</v>
      </c>
    </row>
    <row r="7" spans="1:4" x14ac:dyDescent="0.25">
      <c r="C7" t="s">
        <v>60</v>
      </c>
    </row>
    <row r="8" spans="1:4" x14ac:dyDescent="0.25">
      <c r="B8" t="s">
        <v>355</v>
      </c>
      <c r="C8" s="78">
        <v>3722</v>
      </c>
      <c r="D8" s="200">
        <f>C8/$C$19</f>
        <v>5.2568393994604751E-2</v>
      </c>
    </row>
    <row r="9" spans="1:4" x14ac:dyDescent="0.25">
      <c r="B9" t="s">
        <v>356</v>
      </c>
      <c r="C9" s="78">
        <v>3832</v>
      </c>
      <c r="D9" s="200">
        <f t="shared" ref="D9:D18" si="0">C9/$C$19</f>
        <v>5.4122000480205643E-2</v>
      </c>
    </row>
    <row r="10" spans="1:4" x14ac:dyDescent="0.25">
      <c r="B10" t="s">
        <v>357</v>
      </c>
      <c r="C10" s="78">
        <v>4226</v>
      </c>
      <c r="D10" s="200">
        <f t="shared" si="0"/>
        <v>5.9686736437721565E-2</v>
      </c>
    </row>
    <row r="11" spans="1:4" x14ac:dyDescent="0.25">
      <c r="B11" t="s">
        <v>358</v>
      </c>
      <c r="C11" s="78">
        <v>4806</v>
      </c>
      <c r="D11" s="200">
        <f t="shared" si="0"/>
        <v>6.7878479725435356E-2</v>
      </c>
    </row>
    <row r="12" spans="1:4" x14ac:dyDescent="0.25">
      <c r="B12" t="s">
        <v>359</v>
      </c>
      <c r="C12" s="78">
        <v>4816</v>
      </c>
      <c r="D12" s="200">
        <f t="shared" si="0"/>
        <v>6.8019716678671807E-2</v>
      </c>
    </row>
    <row r="13" spans="1:4" x14ac:dyDescent="0.25">
      <c r="B13" t="s">
        <v>360</v>
      </c>
      <c r="C13" s="78">
        <v>5352</v>
      </c>
      <c r="D13" s="200">
        <f t="shared" si="0"/>
        <v>7.5590017372145255E-2</v>
      </c>
    </row>
    <row r="14" spans="1:4" x14ac:dyDescent="0.25">
      <c r="B14" t="s">
        <v>361</v>
      </c>
      <c r="C14" s="78">
        <v>5377</v>
      </c>
      <c r="D14" s="200">
        <f t="shared" si="0"/>
        <v>7.5943109755236354E-2</v>
      </c>
    </row>
    <row r="15" spans="1:4" x14ac:dyDescent="0.25">
      <c r="B15" t="s">
        <v>362</v>
      </c>
      <c r="C15" s="78">
        <v>5406</v>
      </c>
      <c r="D15" s="200">
        <f t="shared" si="0"/>
        <v>7.6352696919622057E-2</v>
      </c>
    </row>
    <row r="16" spans="1:4" x14ac:dyDescent="0.25">
      <c r="B16" t="s">
        <v>363</v>
      </c>
      <c r="C16" s="78">
        <v>5506</v>
      </c>
      <c r="D16" s="200">
        <f t="shared" si="0"/>
        <v>7.7765066451986498E-2</v>
      </c>
    </row>
    <row r="17" spans="1:4" x14ac:dyDescent="0.25">
      <c r="B17" t="s">
        <v>364</v>
      </c>
      <c r="C17" s="78">
        <v>5897</v>
      </c>
      <c r="D17" s="200">
        <f t="shared" si="0"/>
        <v>8.3287431323531488E-2</v>
      </c>
    </row>
    <row r="18" spans="1:4" x14ac:dyDescent="0.25">
      <c r="B18" t="s">
        <v>365</v>
      </c>
      <c r="C18" s="78">
        <v>21863</v>
      </c>
      <c r="D18" s="200">
        <f t="shared" si="0"/>
        <v>0.30878635086083922</v>
      </c>
    </row>
    <row r="19" spans="1:4" x14ac:dyDescent="0.25">
      <c r="C19" s="78">
        <f>SUM(C8:C18)</f>
        <v>70803</v>
      </c>
    </row>
    <row r="32" spans="1:4" ht="15.75" x14ac:dyDescent="0.25">
      <c r="A32" s="149" t="s">
        <v>388</v>
      </c>
    </row>
  </sheetData>
  <sortState ref="G8:H18">
    <sortCondition ref="H8:H18"/>
  </sortState>
  <hyperlinks>
    <hyperlink ref="A1" location="Contents!A1" display="Contents "/>
  </hyperlinks>
  <pageMargins left="0.7" right="0.7" top="0.75" bottom="0.75" header="0.3" footer="0.3"/>
  <pageSetup paperSize="9" scale="64" fitToHeight="0" orientation="landscape"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16"/>
  <sheetViews>
    <sheetView showGridLines="0" workbookViewId="0">
      <selection activeCell="A3" sqref="A3"/>
    </sheetView>
  </sheetViews>
  <sheetFormatPr defaultRowHeight="15" x14ac:dyDescent="0.25"/>
  <cols>
    <col min="1" max="1" width="10.85546875" customWidth="1"/>
  </cols>
  <sheetData>
    <row r="1" spans="1:15" ht="15.75" x14ac:dyDescent="0.25">
      <c r="A1" s="17" t="s">
        <v>30</v>
      </c>
    </row>
    <row r="2" spans="1:15" ht="16.5" x14ac:dyDescent="0.25">
      <c r="A2" s="77" t="s">
        <v>391</v>
      </c>
    </row>
    <row r="5" spans="1:15" x14ac:dyDescent="0.25">
      <c r="A5" s="107"/>
      <c r="B5" s="107" t="s">
        <v>28</v>
      </c>
      <c r="C5" s="107" t="s">
        <v>28</v>
      </c>
      <c r="D5" s="107" t="s">
        <v>91</v>
      </c>
      <c r="E5" s="107" t="s">
        <v>91</v>
      </c>
      <c r="F5" s="107" t="s">
        <v>45</v>
      </c>
      <c r="G5" s="107" t="s">
        <v>45</v>
      </c>
      <c r="H5" s="107"/>
      <c r="I5" s="107"/>
    </row>
    <row r="6" spans="1:15" x14ac:dyDescent="0.25">
      <c r="A6" s="107"/>
      <c r="B6" s="107" t="s">
        <v>158</v>
      </c>
      <c r="C6" s="107" t="s">
        <v>159</v>
      </c>
      <c r="D6" s="107" t="s">
        <v>158</v>
      </c>
      <c r="E6" s="107" t="s">
        <v>159</v>
      </c>
      <c r="F6" s="107" t="s">
        <v>158</v>
      </c>
      <c r="G6" s="107" t="s">
        <v>159</v>
      </c>
      <c r="H6" s="107"/>
      <c r="I6" s="107"/>
    </row>
    <row r="7" spans="1:15" x14ac:dyDescent="0.25">
      <c r="A7" s="107">
        <v>2011</v>
      </c>
      <c r="B7" s="107">
        <v>32</v>
      </c>
      <c r="C7" s="107">
        <v>57660</v>
      </c>
      <c r="D7" s="107">
        <v>0</v>
      </c>
      <c r="E7" s="107">
        <v>0</v>
      </c>
      <c r="F7" s="107"/>
      <c r="G7" s="107"/>
      <c r="H7" s="107">
        <f t="shared" ref="H7:I9" si="0">B7+D7</f>
        <v>32</v>
      </c>
      <c r="I7" s="107">
        <f t="shared" si="0"/>
        <v>57660</v>
      </c>
    </row>
    <row r="8" spans="1:15" x14ac:dyDescent="0.25">
      <c r="A8" s="107">
        <v>2012</v>
      </c>
      <c r="B8" s="107">
        <v>45</v>
      </c>
      <c r="C8" s="107">
        <v>70116</v>
      </c>
      <c r="D8" s="107">
        <v>8</v>
      </c>
      <c r="E8" s="107">
        <v>4789</v>
      </c>
      <c r="F8" s="107"/>
      <c r="G8" s="107"/>
      <c r="H8" s="107">
        <f t="shared" si="0"/>
        <v>53</v>
      </c>
      <c r="I8" s="107">
        <f t="shared" si="0"/>
        <v>74905</v>
      </c>
      <c r="N8">
        <v>279865</v>
      </c>
      <c r="O8">
        <v>10333</v>
      </c>
    </row>
    <row r="9" spans="1:15" x14ac:dyDescent="0.25">
      <c r="A9" s="107">
        <v>2013</v>
      </c>
      <c r="B9" s="107">
        <v>57</v>
      </c>
      <c r="C9" s="107">
        <v>102683</v>
      </c>
      <c r="D9" s="107">
        <v>5</v>
      </c>
      <c r="E9" s="107">
        <v>1757</v>
      </c>
      <c r="F9" s="107"/>
      <c r="G9" s="107"/>
      <c r="H9" s="107">
        <f t="shared" si="0"/>
        <v>62</v>
      </c>
      <c r="I9" s="107">
        <f t="shared" si="0"/>
        <v>104440</v>
      </c>
    </row>
    <row r="10" spans="1:15" x14ac:dyDescent="0.25">
      <c r="A10" s="107">
        <v>2014</v>
      </c>
      <c r="B10" s="107">
        <v>63</v>
      </c>
      <c r="C10" s="107">
        <v>115659</v>
      </c>
      <c r="D10" s="107">
        <v>5</v>
      </c>
      <c r="E10" s="107">
        <v>4044</v>
      </c>
      <c r="F10" s="107">
        <v>1</v>
      </c>
      <c r="G10" s="107">
        <v>450</v>
      </c>
      <c r="H10" s="107">
        <f>B10+D10+F10</f>
        <v>69</v>
      </c>
      <c r="I10" s="107">
        <f>C10+E10+G10</f>
        <v>120153</v>
      </c>
    </row>
    <row r="11" spans="1:15" x14ac:dyDescent="0.25">
      <c r="A11" s="107">
        <v>2015</v>
      </c>
      <c r="B11" s="107">
        <v>58</v>
      </c>
      <c r="C11">
        <v>116392</v>
      </c>
      <c r="D11" s="107">
        <v>6</v>
      </c>
      <c r="E11">
        <v>5373</v>
      </c>
      <c r="F11" s="107">
        <v>3</v>
      </c>
      <c r="G11">
        <v>1212</v>
      </c>
      <c r="H11" s="107">
        <f>B11+D11+F11</f>
        <v>67</v>
      </c>
      <c r="I11" s="107">
        <f>C11+E11+G11</f>
        <v>122977</v>
      </c>
    </row>
    <row r="13" spans="1:15" x14ac:dyDescent="0.25">
      <c r="B13">
        <v>2011</v>
      </c>
      <c r="C13">
        <v>2012</v>
      </c>
      <c r="D13">
        <v>2013</v>
      </c>
      <c r="E13">
        <v>2014</v>
      </c>
      <c r="F13">
        <v>2015</v>
      </c>
      <c r="G13">
        <v>2016</v>
      </c>
      <c r="H13">
        <v>2017</v>
      </c>
      <c r="I13">
        <v>2018</v>
      </c>
      <c r="J13">
        <v>2019</v>
      </c>
    </row>
    <row r="14" spans="1:15" x14ac:dyDescent="0.25">
      <c r="A14" t="s">
        <v>28</v>
      </c>
      <c r="B14">
        <v>57660</v>
      </c>
      <c r="C14">
        <v>70116</v>
      </c>
      <c r="D14">
        <v>102683</v>
      </c>
      <c r="E14">
        <v>115659</v>
      </c>
      <c r="F14">
        <v>116392</v>
      </c>
      <c r="G14">
        <v>144002</v>
      </c>
      <c r="H14">
        <v>156924</v>
      </c>
      <c r="I14">
        <v>192765</v>
      </c>
      <c r="J14">
        <v>279865</v>
      </c>
    </row>
    <row r="15" spans="1:15" x14ac:dyDescent="0.25">
      <c r="A15" t="s">
        <v>91</v>
      </c>
      <c r="C15">
        <v>4789</v>
      </c>
      <c r="D15">
        <v>1757</v>
      </c>
      <c r="E15">
        <v>4044</v>
      </c>
      <c r="F15">
        <v>5373</v>
      </c>
      <c r="G15">
        <v>5288</v>
      </c>
      <c r="H15">
        <v>6073</v>
      </c>
      <c r="I15">
        <v>9968</v>
      </c>
      <c r="J15">
        <v>10333</v>
      </c>
    </row>
    <row r="16" spans="1:15" x14ac:dyDescent="0.25">
      <c r="A16" t="s">
        <v>45</v>
      </c>
      <c r="E16">
        <v>450</v>
      </c>
      <c r="F16">
        <v>1212</v>
      </c>
      <c r="G16">
        <v>2227</v>
      </c>
      <c r="H16">
        <v>5092</v>
      </c>
      <c r="I16">
        <v>180</v>
      </c>
      <c r="J16">
        <v>0</v>
      </c>
    </row>
  </sheetData>
  <hyperlinks>
    <hyperlink ref="A1" location="Contents!A1" display="Contents "/>
  </hyperlinks>
  <pageMargins left="0.7" right="0.7" top="0.75" bottom="0.75" header="0.3" footer="0.3"/>
  <pageSetup paperSize="9" scale="74" fitToHeight="0"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27"/>
  <sheetViews>
    <sheetView showGridLines="0" workbookViewId="0">
      <selection activeCell="A23" sqref="A23:I23"/>
    </sheetView>
  </sheetViews>
  <sheetFormatPr defaultColWidth="9.140625" defaultRowHeight="15" x14ac:dyDescent="0.2"/>
  <cols>
    <col min="1" max="1" width="45.5703125" style="1" customWidth="1"/>
    <col min="2" max="2" width="11.42578125" style="1" bestFit="1" customWidth="1"/>
    <col min="3" max="3" width="9.85546875" style="1" customWidth="1"/>
    <col min="4" max="4" width="14.42578125" style="1" customWidth="1"/>
    <col min="5" max="5" width="11.5703125" style="1" customWidth="1"/>
    <col min="6" max="6" width="14.85546875" style="1" bestFit="1" customWidth="1"/>
    <col min="7" max="16384" width="9.140625" style="1"/>
  </cols>
  <sheetData>
    <row r="1" spans="1:18" x14ac:dyDescent="0.2">
      <c r="A1" s="17" t="s">
        <v>30</v>
      </c>
    </row>
    <row r="2" spans="1:18" ht="16.5" x14ac:dyDescent="0.25">
      <c r="A2" s="7" t="s">
        <v>317</v>
      </c>
    </row>
    <row r="3" spans="1:18" ht="17.25" thickBot="1" x14ac:dyDescent="0.3">
      <c r="A3" s="7"/>
    </row>
    <row r="4" spans="1:18" s="61" customFormat="1" ht="15.75" x14ac:dyDescent="0.25">
      <c r="A4" s="62"/>
      <c r="B4" s="543" t="s">
        <v>121</v>
      </c>
      <c r="C4" s="544"/>
      <c r="D4" s="545" t="s">
        <v>122</v>
      </c>
      <c r="E4" s="546"/>
      <c r="F4" s="547" t="s">
        <v>123</v>
      </c>
      <c r="G4" s="548"/>
    </row>
    <row r="5" spans="1:18" ht="30" customHeight="1" thickBot="1" x14ac:dyDescent="0.3">
      <c r="A5" s="16"/>
      <c r="B5" s="15" t="s">
        <v>124</v>
      </c>
      <c r="C5" s="12" t="s">
        <v>157</v>
      </c>
      <c r="D5" s="14" t="s">
        <v>124</v>
      </c>
      <c r="E5" s="12" t="s">
        <v>157</v>
      </c>
      <c r="F5" s="14" t="s">
        <v>120</v>
      </c>
      <c r="G5" s="25" t="s">
        <v>157</v>
      </c>
    </row>
    <row r="6" spans="1:18" ht="15.75" x14ac:dyDescent="0.25">
      <c r="A6" s="225" t="s">
        <v>36</v>
      </c>
      <c r="B6" s="153">
        <v>132344.08346872206</v>
      </c>
      <c r="C6" s="93">
        <f>B6/B$17</f>
        <v>2.4170777074676655E-2</v>
      </c>
      <c r="D6" s="94">
        <v>501582.09857172245</v>
      </c>
      <c r="E6" s="183">
        <f>D6/D$17</f>
        <v>3.0245999878698207E-2</v>
      </c>
      <c r="F6" s="96">
        <v>24058629.470800743</v>
      </c>
      <c r="G6" s="222">
        <f>F6/F$17</f>
        <v>2.3044750437488246E-2</v>
      </c>
      <c r="I6" s="200"/>
      <c r="J6" s="201"/>
      <c r="K6" s="200"/>
      <c r="L6" s="201"/>
      <c r="M6" s="200"/>
      <c r="N6" s="202"/>
      <c r="O6" s="202"/>
      <c r="P6" s="202"/>
      <c r="Q6" s="202"/>
      <c r="R6" s="202"/>
    </row>
    <row r="7" spans="1:18" ht="15.75" x14ac:dyDescent="0.25">
      <c r="A7" s="225" t="s">
        <v>177</v>
      </c>
      <c r="B7" s="153">
        <v>311717.82346982474</v>
      </c>
      <c r="C7" s="93">
        <f t="shared" ref="C7:E17" si="0">B7/B$17</f>
        <v>5.6930856475145897E-2</v>
      </c>
      <c r="D7" s="94">
        <v>1073261.6859900374</v>
      </c>
      <c r="E7" s="95">
        <f t="shared" si="0"/>
        <v>6.4718962093549076E-2</v>
      </c>
      <c r="F7" s="96">
        <v>52220232.740824334</v>
      </c>
      <c r="G7" s="160">
        <f t="shared" ref="G7" si="1">F7/F$17</f>
        <v>5.0019567106280263E-2</v>
      </c>
      <c r="I7" s="200"/>
      <c r="J7" s="201"/>
      <c r="K7" s="200"/>
      <c r="L7" s="201"/>
      <c r="M7" s="200"/>
      <c r="N7" s="202"/>
      <c r="O7" s="202"/>
      <c r="P7" s="202"/>
      <c r="Q7" s="202"/>
      <c r="R7" s="202"/>
    </row>
    <row r="8" spans="1:18" ht="15.75" x14ac:dyDescent="0.25">
      <c r="A8" s="225" t="s">
        <v>174</v>
      </c>
      <c r="B8" s="153">
        <v>181476.58193512907</v>
      </c>
      <c r="C8" s="93">
        <f t="shared" si="0"/>
        <v>3.3144133770551046E-2</v>
      </c>
      <c r="D8" s="94">
        <v>573626.84567896789</v>
      </c>
      <c r="E8" s="95">
        <f t="shared" si="0"/>
        <v>3.4590384214725302E-2</v>
      </c>
      <c r="F8" s="96">
        <v>26969065.514753688</v>
      </c>
      <c r="G8" s="160">
        <f t="shared" ref="G8" si="2">F8/F$17</f>
        <v>2.5832534852995682E-2</v>
      </c>
      <c r="I8" s="200"/>
      <c r="J8" s="201"/>
      <c r="K8" s="200"/>
      <c r="L8" s="201"/>
      <c r="M8" s="200"/>
      <c r="N8" s="202"/>
      <c r="O8" s="202"/>
      <c r="P8" s="202"/>
      <c r="Q8" s="202"/>
      <c r="R8" s="202"/>
    </row>
    <row r="9" spans="1:18" ht="15.75" x14ac:dyDescent="0.25">
      <c r="A9" s="225" t="s">
        <v>28</v>
      </c>
      <c r="B9" s="153">
        <v>1875067.6306294051</v>
      </c>
      <c r="C9" s="93">
        <f t="shared" si="0"/>
        <v>0.34245461158523777</v>
      </c>
      <c r="D9" s="94">
        <v>5253147.3572600726</v>
      </c>
      <c r="E9" s="95">
        <f t="shared" si="0"/>
        <v>0.31677106256963505</v>
      </c>
      <c r="F9" s="96">
        <v>417224270.62494087</v>
      </c>
      <c r="G9" s="160">
        <f t="shared" ref="G9" si="3">F9/F$17</f>
        <v>0.39964160072725918</v>
      </c>
      <c r="I9" s="200"/>
      <c r="J9" s="201"/>
      <c r="K9" s="200"/>
      <c r="L9" s="201"/>
      <c r="M9" s="200"/>
      <c r="N9" s="202"/>
      <c r="O9" s="202"/>
      <c r="P9" s="202"/>
      <c r="Q9" s="202"/>
      <c r="R9" s="202"/>
    </row>
    <row r="10" spans="1:18" ht="15.75" x14ac:dyDescent="0.25">
      <c r="A10" s="225" t="s">
        <v>35</v>
      </c>
      <c r="B10" s="153">
        <v>1094502.7030903175</v>
      </c>
      <c r="C10" s="93">
        <f t="shared" si="0"/>
        <v>0.19989545547216997</v>
      </c>
      <c r="D10" s="94">
        <v>3488953.0247573457</v>
      </c>
      <c r="E10" s="95">
        <f t="shared" si="0"/>
        <v>0.21038803630370168</v>
      </c>
      <c r="F10" s="96">
        <v>191539503.38323793</v>
      </c>
      <c r="G10" s="160">
        <f t="shared" ref="G10" si="4">F10/F$17</f>
        <v>0.18346764348086714</v>
      </c>
      <c r="I10" s="200"/>
      <c r="J10" s="201"/>
      <c r="K10" s="200"/>
      <c r="L10" s="201"/>
      <c r="M10" s="200"/>
      <c r="N10" s="202"/>
      <c r="O10" s="202"/>
      <c r="P10" s="202"/>
      <c r="Q10" s="202"/>
      <c r="R10" s="202"/>
    </row>
    <row r="11" spans="1:18" ht="15.75" x14ac:dyDescent="0.25">
      <c r="A11" s="225" t="s">
        <v>175</v>
      </c>
      <c r="B11" s="153">
        <v>308335.60126024741</v>
      </c>
      <c r="C11" s="93">
        <f t="shared" si="0"/>
        <v>5.6313141372951438E-2</v>
      </c>
      <c r="D11" s="94">
        <v>939874.61353566952</v>
      </c>
      <c r="E11" s="95">
        <f t="shared" si="0"/>
        <v>5.6675562241834024E-2</v>
      </c>
      <c r="F11" s="96">
        <v>71391372.521406859</v>
      </c>
      <c r="G11" s="160">
        <f t="shared" ref="G11" si="5">F11/F$17</f>
        <v>6.8382796498957024E-2</v>
      </c>
      <c r="I11" s="200"/>
      <c r="J11" s="201"/>
      <c r="K11" s="200"/>
      <c r="L11" s="201"/>
      <c r="M11" s="200"/>
      <c r="N11" s="202"/>
      <c r="O11" s="202"/>
      <c r="P11" s="202"/>
      <c r="Q11" s="202"/>
      <c r="R11" s="202"/>
    </row>
    <row r="12" spans="1:18" ht="15.75" x14ac:dyDescent="0.25">
      <c r="A12" s="225" t="s">
        <v>34</v>
      </c>
      <c r="B12" s="153">
        <v>427568.02783212066</v>
      </c>
      <c r="C12" s="93">
        <f t="shared" si="0"/>
        <v>7.8089259558262028E-2</v>
      </c>
      <c r="D12" s="94">
        <v>1250620.8664046442</v>
      </c>
      <c r="E12" s="95">
        <f t="shared" si="0"/>
        <v>7.5413932597045111E-2</v>
      </c>
      <c r="F12" s="96">
        <v>79374430.643342793</v>
      </c>
      <c r="G12" s="160">
        <f t="shared" ref="G12" si="6">F12/F$17</f>
        <v>7.6029432495876681E-2</v>
      </c>
      <c r="I12" s="200"/>
      <c r="J12" s="201"/>
      <c r="K12" s="200"/>
      <c r="L12" s="201"/>
      <c r="M12" s="200"/>
      <c r="N12" s="202"/>
      <c r="O12" s="202"/>
      <c r="P12" s="202"/>
      <c r="Q12" s="202"/>
      <c r="R12" s="202"/>
    </row>
    <row r="13" spans="1:18" ht="15.75" x14ac:dyDescent="0.25">
      <c r="A13" s="225" t="s">
        <v>33</v>
      </c>
      <c r="B13" s="153">
        <v>194859.84129097639</v>
      </c>
      <c r="C13" s="93">
        <f t="shared" si="0"/>
        <v>3.5588397011825583E-2</v>
      </c>
      <c r="D13" s="94">
        <v>636209.5144140647</v>
      </c>
      <c r="E13" s="95">
        <f t="shared" si="0"/>
        <v>3.8364193918780522E-2</v>
      </c>
      <c r="F13" s="96">
        <v>20167248.087262113</v>
      </c>
      <c r="G13" s="160">
        <f t="shared" ref="G13" si="7">F13/F$17</f>
        <v>1.9317359691910969E-2</v>
      </c>
      <c r="I13" s="200"/>
      <c r="J13" s="201"/>
      <c r="K13" s="200"/>
      <c r="L13" s="201"/>
      <c r="M13" s="200"/>
      <c r="N13" s="202"/>
      <c r="O13" s="202"/>
      <c r="P13" s="202"/>
      <c r="Q13" s="202"/>
      <c r="R13" s="202"/>
    </row>
    <row r="14" spans="1:18" ht="15.75" x14ac:dyDescent="0.25">
      <c r="A14" s="225" t="s">
        <v>32</v>
      </c>
      <c r="B14" s="153">
        <v>286336.61593372992</v>
      </c>
      <c r="C14" s="93">
        <f t="shared" si="0"/>
        <v>5.229533750700071E-2</v>
      </c>
      <c r="D14" s="94">
        <v>822414.3265083991</v>
      </c>
      <c r="E14" s="95">
        <f t="shared" si="0"/>
        <v>4.9592566582110198E-2</v>
      </c>
      <c r="F14" s="96">
        <v>57385524.114393339</v>
      </c>
      <c r="G14" s="160">
        <f t="shared" ref="G14" si="8">F14/F$17</f>
        <v>5.4967182712783336E-2</v>
      </c>
      <c r="I14" s="200"/>
      <c r="J14" s="201"/>
      <c r="K14" s="200"/>
      <c r="L14" s="201"/>
      <c r="M14" s="200"/>
      <c r="N14" s="202"/>
      <c r="O14" s="202"/>
      <c r="P14" s="202"/>
      <c r="Q14" s="202"/>
      <c r="R14" s="202"/>
    </row>
    <row r="15" spans="1:18" ht="15.75" x14ac:dyDescent="0.25">
      <c r="A15" s="225" t="s">
        <v>24</v>
      </c>
      <c r="B15" s="153">
        <v>146964.20924661469</v>
      </c>
      <c r="C15" s="93">
        <f t="shared" si="0"/>
        <v>2.684093649336116E-2</v>
      </c>
      <c r="D15" s="94">
        <v>483918.84358633845</v>
      </c>
      <c r="E15" s="95">
        <f t="shared" si="0"/>
        <v>2.9180884497454297E-2</v>
      </c>
      <c r="F15" s="96">
        <v>19994129.0614837</v>
      </c>
      <c r="G15" s="160">
        <f t="shared" ref="G15" si="9">F15/F$17</f>
        <v>1.9151536250060861E-2</v>
      </c>
      <c r="I15" s="200"/>
      <c r="J15" s="201"/>
      <c r="K15" s="200"/>
      <c r="L15" s="201"/>
      <c r="M15" s="200"/>
      <c r="N15" s="202"/>
      <c r="O15" s="202"/>
      <c r="P15" s="202"/>
      <c r="Q15" s="202"/>
      <c r="R15" s="202"/>
    </row>
    <row r="16" spans="1:18" ht="15.75" x14ac:dyDescent="0.25">
      <c r="A16" s="225" t="s">
        <v>31</v>
      </c>
      <c r="B16" s="153">
        <v>516202.50008800765</v>
      </c>
      <c r="C16" s="93">
        <f t="shared" si="0"/>
        <v>9.4277093678817786E-2</v>
      </c>
      <c r="D16" s="94">
        <v>1559810.1376920291</v>
      </c>
      <c r="E16" s="95">
        <f t="shared" si="0"/>
        <v>9.4058415102466514E-2</v>
      </c>
      <c r="F16" s="96">
        <v>83671689.003034651</v>
      </c>
      <c r="G16" s="160">
        <f t="shared" ref="G16" si="10">F16/F$17</f>
        <v>8.0145595745520548E-2</v>
      </c>
      <c r="I16" s="200"/>
      <c r="J16" s="201"/>
      <c r="K16" s="200"/>
      <c r="L16" s="201"/>
      <c r="M16" s="200"/>
      <c r="N16" s="202"/>
      <c r="O16" s="202"/>
      <c r="P16" s="202"/>
      <c r="Q16" s="202"/>
      <c r="R16" s="202"/>
    </row>
    <row r="17" spans="1:18" ht="16.5" thickBot="1" x14ac:dyDescent="0.3">
      <c r="A17" s="8" t="s">
        <v>22</v>
      </c>
      <c r="B17" s="154">
        <f>SUM(B6:B16)</f>
        <v>5475375.618245095</v>
      </c>
      <c r="C17" s="157">
        <f t="shared" si="0"/>
        <v>1</v>
      </c>
      <c r="D17" s="135">
        <f>SUM(D6:D16)</f>
        <v>16583419.314399291</v>
      </c>
      <c r="E17" s="157">
        <f t="shared" si="0"/>
        <v>1</v>
      </c>
      <c r="F17" s="135">
        <f>SUM(F6:F16)</f>
        <v>1043996095.1654811</v>
      </c>
      <c r="G17" s="161">
        <f t="shared" ref="G17" si="11">F17/F$17</f>
        <v>1</v>
      </c>
      <c r="I17" s="200"/>
      <c r="J17" s="201"/>
      <c r="K17" s="200"/>
      <c r="L17" s="201"/>
      <c r="M17" s="200"/>
      <c r="N17" s="202"/>
      <c r="O17" s="202"/>
      <c r="P17" s="202"/>
      <c r="Q17" s="202"/>
      <c r="R17" s="202"/>
    </row>
    <row r="18" spans="1:18" ht="16.5" x14ac:dyDescent="0.25">
      <c r="A18" s="7"/>
    </row>
    <row r="19" spans="1:18" x14ac:dyDescent="0.2">
      <c r="A19" s="6" t="s">
        <v>21</v>
      </c>
    </row>
    <row r="20" spans="1:18" ht="24.6" customHeight="1" x14ac:dyDescent="0.2">
      <c r="A20" s="542" t="s">
        <v>20</v>
      </c>
      <c r="B20" s="542"/>
      <c r="C20" s="542"/>
      <c r="D20" s="542"/>
      <c r="E20" s="542"/>
      <c r="F20" s="542"/>
      <c r="G20" s="542"/>
      <c r="H20" s="542"/>
      <c r="I20" s="5"/>
    </row>
    <row r="21" spans="1:18" ht="39.950000000000003" customHeight="1" x14ac:dyDescent="0.2">
      <c r="A21" s="542" t="s">
        <v>19</v>
      </c>
      <c r="B21" s="542"/>
      <c r="C21" s="542"/>
      <c r="D21" s="542"/>
      <c r="E21" s="542"/>
      <c r="F21" s="542"/>
      <c r="G21" s="542"/>
      <c r="H21" s="542"/>
      <c r="I21" s="5"/>
    </row>
    <row r="22" spans="1:18" ht="29.45" customHeight="1" x14ac:dyDescent="0.2">
      <c r="A22" s="542" t="s">
        <v>319</v>
      </c>
      <c r="B22" s="542"/>
      <c r="C22" s="542"/>
      <c r="D22" s="542"/>
      <c r="E22" s="542"/>
      <c r="F22" s="542"/>
      <c r="G22" s="542"/>
      <c r="H22" s="542"/>
      <c r="I22" s="542"/>
    </row>
    <row r="23" spans="1:18" x14ac:dyDescent="0.2">
      <c r="A23" s="542" t="s">
        <v>323</v>
      </c>
      <c r="B23" s="542"/>
      <c r="C23" s="542"/>
      <c r="D23" s="542"/>
      <c r="E23" s="542"/>
      <c r="F23" s="542"/>
      <c r="G23" s="542"/>
      <c r="H23" s="542"/>
      <c r="I23" s="542"/>
    </row>
    <row r="24" spans="1:18" x14ac:dyDescent="0.2">
      <c r="A24" s="209"/>
      <c r="B24" s="209"/>
      <c r="C24" s="209"/>
      <c r="D24" s="209"/>
      <c r="E24" s="209"/>
      <c r="F24" s="209"/>
      <c r="G24" s="209"/>
      <c r="H24" s="209"/>
      <c r="I24" s="209"/>
    </row>
    <row r="25" spans="1:18" x14ac:dyDescent="0.2">
      <c r="A25" s="86" t="s">
        <v>145</v>
      </c>
      <c r="B25" s="86"/>
      <c r="C25" s="86"/>
      <c r="D25" s="86"/>
      <c r="E25" s="4"/>
      <c r="F25" s="4"/>
    </row>
    <row r="26" spans="1:18" x14ac:dyDescent="0.2">
      <c r="A26" s="3"/>
      <c r="B26" s="3"/>
      <c r="C26" s="3"/>
      <c r="D26" s="3"/>
      <c r="E26" s="3"/>
      <c r="F26" s="3"/>
    </row>
    <row r="27" spans="1:18" x14ac:dyDescent="0.2">
      <c r="A27" s="152" t="s">
        <v>318</v>
      </c>
      <c r="B27" s="3"/>
      <c r="C27" s="3"/>
      <c r="D27" s="3"/>
      <c r="E27" s="3"/>
      <c r="F27" s="3"/>
    </row>
  </sheetData>
  <mergeCells count="7">
    <mergeCell ref="A22:I22"/>
    <mergeCell ref="A20:H20"/>
    <mergeCell ref="A21:H21"/>
    <mergeCell ref="A23:I23"/>
    <mergeCell ref="B4:C4"/>
    <mergeCell ref="D4:E4"/>
    <mergeCell ref="F4:G4"/>
  </mergeCells>
  <hyperlinks>
    <hyperlink ref="A1" location="Contents!A1" display="Contents "/>
  </hyperlinks>
  <pageMargins left="0.7" right="0.7" top="0.75" bottom="0.75" header="0.3" footer="0.3"/>
  <pageSetup paperSize="9" scale="97" fitToHeight="0" orientation="landscape"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41"/>
  <sheetViews>
    <sheetView showGridLines="0" workbookViewId="0">
      <pane ySplit="2" topLeftCell="A3" activePane="bottomLeft" state="frozen"/>
      <selection pane="bottomLeft" activeCell="A3" sqref="A3"/>
    </sheetView>
  </sheetViews>
  <sheetFormatPr defaultColWidth="9.140625" defaultRowHeight="15" x14ac:dyDescent="0.2"/>
  <cols>
    <col min="1" max="1" width="163.85546875" style="113" customWidth="1"/>
    <col min="2" max="16384" width="9.140625" style="108"/>
  </cols>
  <sheetData>
    <row r="1" spans="1:1" ht="15.75" x14ac:dyDescent="0.25">
      <c r="A1" s="109" t="s">
        <v>30</v>
      </c>
    </row>
    <row r="2" spans="1:1" ht="15.75" x14ac:dyDescent="0.25">
      <c r="A2" s="110" t="s">
        <v>248</v>
      </c>
    </row>
    <row r="3" spans="1:1" x14ac:dyDescent="0.2">
      <c r="A3" s="466" t="s">
        <v>482</v>
      </c>
    </row>
    <row r="4" spans="1:1" ht="63" x14ac:dyDescent="0.2">
      <c r="A4" s="465" t="s">
        <v>481</v>
      </c>
    </row>
    <row r="5" spans="1:1" x14ac:dyDescent="0.2">
      <c r="A5" s="465"/>
    </row>
    <row r="6" spans="1:1" ht="63" x14ac:dyDescent="0.2">
      <c r="A6" s="465" t="s">
        <v>483</v>
      </c>
    </row>
    <row r="7" spans="1:1" x14ac:dyDescent="0.2">
      <c r="A7" s="465"/>
    </row>
    <row r="8" spans="1:1" ht="75" x14ac:dyDescent="0.2">
      <c r="A8" s="465" t="s">
        <v>484</v>
      </c>
    </row>
    <row r="9" spans="1:1" x14ac:dyDescent="0.2">
      <c r="A9" s="465"/>
    </row>
    <row r="10" spans="1:1" x14ac:dyDescent="0.2">
      <c r="A10" s="467" t="s">
        <v>485</v>
      </c>
    </row>
    <row r="11" spans="1:1" x14ac:dyDescent="0.2">
      <c r="A11" s="111" t="s">
        <v>126</v>
      </c>
    </row>
    <row r="12" spans="1:1" x14ac:dyDescent="0.2">
      <c r="A12" s="111" t="s">
        <v>127</v>
      </c>
    </row>
    <row r="13" spans="1:1" x14ac:dyDescent="0.2">
      <c r="A13" s="111" t="s">
        <v>128</v>
      </c>
    </row>
    <row r="14" spans="1:1" x14ac:dyDescent="0.2">
      <c r="A14" s="111" t="s">
        <v>129</v>
      </c>
    </row>
    <row r="15" spans="1:1" x14ac:dyDescent="0.2">
      <c r="A15" s="112"/>
    </row>
    <row r="16" spans="1:1" ht="90" x14ac:dyDescent="0.2">
      <c r="A16" s="466" t="s">
        <v>486</v>
      </c>
    </row>
    <row r="17" spans="1:1" x14ac:dyDescent="0.2">
      <c r="A17" s="111"/>
    </row>
    <row r="18" spans="1:1" ht="60" x14ac:dyDescent="0.2">
      <c r="A18" s="465" t="s">
        <v>487</v>
      </c>
    </row>
    <row r="19" spans="1:1" x14ac:dyDescent="0.2">
      <c r="A19" s="111"/>
    </row>
    <row r="20" spans="1:1" ht="60" x14ac:dyDescent="0.2">
      <c r="A20" s="465" t="s">
        <v>488</v>
      </c>
    </row>
    <row r="21" spans="1:1" x14ac:dyDescent="0.2">
      <c r="A21" s="112"/>
    </row>
    <row r="22" spans="1:1" ht="30" x14ac:dyDescent="0.2">
      <c r="A22" s="111" t="s">
        <v>489</v>
      </c>
    </row>
    <row r="23" spans="1:1" x14ac:dyDescent="0.2">
      <c r="A23" s="112"/>
    </row>
    <row r="24" spans="1:1" ht="64.5" customHeight="1" x14ac:dyDescent="0.2">
      <c r="A24" s="466" t="s">
        <v>490</v>
      </c>
    </row>
    <row r="25" spans="1:1" x14ac:dyDescent="0.2">
      <c r="A25" s="111"/>
    </row>
    <row r="26" spans="1:1" ht="75" x14ac:dyDescent="0.2">
      <c r="A26" s="466" t="s">
        <v>491</v>
      </c>
    </row>
    <row r="27" spans="1:1" x14ac:dyDescent="0.2">
      <c r="A27" s="111"/>
    </row>
    <row r="28" spans="1:1" ht="45" x14ac:dyDescent="0.2">
      <c r="A28" s="466" t="s">
        <v>492</v>
      </c>
    </row>
    <row r="29" spans="1:1" x14ac:dyDescent="0.2">
      <c r="A29" s="112"/>
    </row>
    <row r="30" spans="1:1" ht="75" x14ac:dyDescent="0.2">
      <c r="A30" s="465" t="s">
        <v>493</v>
      </c>
    </row>
    <row r="31" spans="1:1" x14ac:dyDescent="0.2">
      <c r="A31" s="112"/>
    </row>
    <row r="32" spans="1:1" ht="60" x14ac:dyDescent="0.2">
      <c r="A32" s="466" t="s">
        <v>494</v>
      </c>
    </row>
    <row r="34" spans="1:1" x14ac:dyDescent="0.2">
      <c r="A34" s="465" t="s">
        <v>495</v>
      </c>
    </row>
    <row r="36" spans="1:1" x14ac:dyDescent="0.2">
      <c r="A36" s="466" t="s">
        <v>496</v>
      </c>
    </row>
    <row r="37" spans="1:1" x14ac:dyDescent="0.2">
      <c r="A37" s="466" t="s">
        <v>497</v>
      </c>
    </row>
    <row r="39" spans="1:1" x14ac:dyDescent="0.2">
      <c r="A39" s="465" t="s">
        <v>498</v>
      </c>
    </row>
    <row r="41" spans="1:1" ht="45" x14ac:dyDescent="0.2">
      <c r="A41" s="465" t="s">
        <v>499</v>
      </c>
    </row>
  </sheetData>
  <hyperlinks>
    <hyperlink ref="A1" location="Contents!A1" display="Contents "/>
    <hyperlink ref="A10" r:id="rId1"/>
    <hyperlink ref="A3" r:id="rId2" display="https://www.nisra.gov.uk/publications/local-government-district-tourism-statistics-publications"/>
    <hyperlink ref="A16" r:id="rId3" display="http://www.cso.ie/en/media/csoie/newsevents/documents/liasiongroups/tourism/Presentationallisland.pptx"/>
    <hyperlink ref="A24" r:id="rId4" display="https://www.nisra.gov.uk/publications/tourism-statistics-early-indicators"/>
    <hyperlink ref="A26" r:id="rId5" display="https://www.nisra.gov.uk/publications/tourism-statistics-confidence-intervals"/>
    <hyperlink ref="A28" r:id="rId6" display="https://www.nisra.gov.uk/statistics/labour-market-and-social-welfare/annual-employee-jobs-surveys"/>
    <hyperlink ref="A32" r:id="rId7" display="https://www.cso.ie/en/releasesandpublications/in/hts/methodologynoteonreviewofhouseholdtravelsurvey2018/"/>
    <hyperlink ref="A36" r:id="rId8" display="https://www.nisra.gov.uk/publications/tourism-statistics-branch-statistics-revision-policy"/>
    <hyperlink ref="A37" r:id="rId9" display="https://www.nisra.gov.uk/publications/tourism-statistics-data-quality"/>
  </hyperlinks>
  <pageMargins left="0.7" right="0.7" top="0.75" bottom="0.75" header="0.3" footer="0.3"/>
  <pageSetup paperSize="9" scale="80" fitToHeight="0" orientation="landscape" r:id="rId1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40"/>
  <sheetViews>
    <sheetView showGridLines="0" workbookViewId="0">
      <selection activeCell="Q6" sqref="Q6:Q20"/>
    </sheetView>
  </sheetViews>
  <sheetFormatPr defaultColWidth="9.140625" defaultRowHeight="15" x14ac:dyDescent="0.2"/>
  <cols>
    <col min="1" max="1" width="44" style="1" customWidth="1"/>
    <col min="2" max="2" width="10.5703125" style="1" bestFit="1" customWidth="1"/>
    <col min="3" max="3" width="8.140625" style="1" bestFit="1" customWidth="1"/>
    <col min="4" max="4" width="10.5703125" style="1" bestFit="1" customWidth="1"/>
    <col min="5" max="5" width="8.140625" style="1" bestFit="1" customWidth="1"/>
    <col min="6" max="6" width="10.5703125" style="1" bestFit="1" customWidth="1"/>
    <col min="7" max="7" width="8.140625" style="1" bestFit="1" customWidth="1"/>
    <col min="8" max="8" width="10.5703125" style="1" bestFit="1" customWidth="1"/>
    <col min="9" max="9" width="8.140625" style="1" bestFit="1" customWidth="1"/>
    <col min="10" max="10" width="10.5703125" style="1" bestFit="1" customWidth="1"/>
    <col min="11" max="11" width="8.140625" style="1" bestFit="1" customWidth="1"/>
    <col min="12" max="12" width="10.5703125" style="1" bestFit="1" customWidth="1"/>
    <col min="13" max="13" width="8.140625" style="1" bestFit="1" customWidth="1"/>
    <col min="14" max="14" width="10.5703125" style="1" bestFit="1" customWidth="1"/>
    <col min="15" max="15" width="8.140625" style="1" bestFit="1" customWidth="1"/>
    <col min="16" max="16" width="14.140625" style="1" customWidth="1"/>
    <col min="17" max="16384" width="9.140625" style="1"/>
  </cols>
  <sheetData>
    <row r="1" spans="1:17" x14ac:dyDescent="0.2">
      <c r="A1" s="17" t="s">
        <v>30</v>
      </c>
    </row>
    <row r="2" spans="1:17" ht="16.5" x14ac:dyDescent="0.25">
      <c r="A2" s="7" t="s">
        <v>321</v>
      </c>
    </row>
    <row r="3" spans="1:17" ht="17.25" thickBot="1" x14ac:dyDescent="0.3">
      <c r="A3" s="7"/>
    </row>
    <row r="4" spans="1:17" s="207" customFormat="1" ht="31.5" customHeight="1" x14ac:dyDescent="0.25">
      <c r="A4" s="206"/>
      <c r="B4" s="551">
        <v>2013</v>
      </c>
      <c r="C4" s="557"/>
      <c r="D4" s="549">
        <v>2014</v>
      </c>
      <c r="E4" s="556"/>
      <c r="F4" s="549">
        <v>2015</v>
      </c>
      <c r="G4" s="556"/>
      <c r="H4" s="554">
        <v>2016</v>
      </c>
      <c r="I4" s="555"/>
      <c r="J4" s="551">
        <v>2017</v>
      </c>
      <c r="K4" s="552"/>
      <c r="L4" s="551">
        <v>2018</v>
      </c>
      <c r="M4" s="556"/>
      <c r="N4" s="549">
        <v>2019</v>
      </c>
      <c r="O4" s="550"/>
    </row>
    <row r="5" spans="1:17" ht="32.25" thickBot="1" x14ac:dyDescent="0.3">
      <c r="A5" s="184"/>
      <c r="B5" s="12" t="s">
        <v>124</v>
      </c>
      <c r="C5" s="163" t="s">
        <v>157</v>
      </c>
      <c r="D5" s="99" t="s">
        <v>124</v>
      </c>
      <c r="E5" s="12" t="s">
        <v>157</v>
      </c>
      <c r="F5" s="99" t="s">
        <v>124</v>
      </c>
      <c r="G5" s="12" t="s">
        <v>157</v>
      </c>
      <c r="H5" s="99" t="s">
        <v>124</v>
      </c>
      <c r="I5" s="163" t="s">
        <v>157</v>
      </c>
      <c r="J5" s="12" t="s">
        <v>124</v>
      </c>
      <c r="K5" s="13" t="s">
        <v>157</v>
      </c>
      <c r="L5" s="12" t="s">
        <v>124</v>
      </c>
      <c r="M5" s="12" t="s">
        <v>157</v>
      </c>
      <c r="N5" s="99" t="s">
        <v>124</v>
      </c>
      <c r="O5" s="119" t="s">
        <v>157</v>
      </c>
    </row>
    <row r="6" spans="1:17" x14ac:dyDescent="0.2">
      <c r="A6" s="224" t="s">
        <v>36</v>
      </c>
      <c r="B6" s="96">
        <v>234055.07531099656</v>
      </c>
      <c r="C6" s="101">
        <v>5.5840530851451117E-2</v>
      </c>
      <c r="D6" s="100">
        <v>200581.85777571175</v>
      </c>
      <c r="E6" s="93">
        <v>4.3192147585448572E-2</v>
      </c>
      <c r="F6" s="100">
        <v>204901.60105568671</v>
      </c>
      <c r="G6" s="93">
        <v>4.3997595924794825E-2</v>
      </c>
      <c r="H6" s="100">
        <v>217754.96543198463</v>
      </c>
      <c r="I6" s="101">
        <v>4.6101300261564504E-2</v>
      </c>
      <c r="J6" s="96">
        <v>205610.65376008581</v>
      </c>
      <c r="K6" s="95">
        <v>4.104855473624823E-2</v>
      </c>
      <c r="L6" s="96">
        <v>157227.90297764287</v>
      </c>
      <c r="M6" s="93">
        <v>3.075065735351485E-2</v>
      </c>
      <c r="N6" s="100">
        <v>132344.08346872206</v>
      </c>
      <c r="O6" s="97">
        <v>2.4170777074676655E-2</v>
      </c>
      <c r="P6" s="159"/>
      <c r="Q6" s="201"/>
    </row>
    <row r="7" spans="1:17" x14ac:dyDescent="0.2">
      <c r="A7" s="224" t="s">
        <v>177</v>
      </c>
      <c r="B7" s="96">
        <v>342388.32047763001</v>
      </c>
      <c r="C7" s="101">
        <v>8.1686524196936991E-2</v>
      </c>
      <c r="D7" s="100">
        <v>443481.49165903917</v>
      </c>
      <c r="E7" s="93">
        <v>9.5496762526603482E-2</v>
      </c>
      <c r="F7" s="100">
        <v>378253.53803725098</v>
      </c>
      <c r="G7" s="93">
        <v>8.1220674889524488E-2</v>
      </c>
      <c r="H7" s="100">
        <v>283142.07434736495</v>
      </c>
      <c r="I7" s="101">
        <v>5.9944524159414592E-2</v>
      </c>
      <c r="J7" s="96">
        <v>282323.44547798985</v>
      </c>
      <c r="K7" s="95">
        <v>5.6363662062725119E-2</v>
      </c>
      <c r="L7" s="96">
        <v>257118.89647917572</v>
      </c>
      <c r="M7" s="93">
        <v>5.0287353167009226E-2</v>
      </c>
      <c r="N7" s="100">
        <v>311717.82346982474</v>
      </c>
      <c r="O7" s="97">
        <v>5.6930856475145897E-2</v>
      </c>
      <c r="P7" s="159"/>
      <c r="Q7" s="201"/>
    </row>
    <row r="8" spans="1:17" x14ac:dyDescent="0.2">
      <c r="A8" s="224" t="s">
        <v>174</v>
      </c>
      <c r="B8" s="96">
        <v>201160.84259855404</v>
      </c>
      <c r="C8" s="101">
        <v>4.7992671051046015E-2</v>
      </c>
      <c r="D8" s="100">
        <v>231852.18953300588</v>
      </c>
      <c r="E8" s="93">
        <v>4.9925721595004559E-2</v>
      </c>
      <c r="F8" s="100">
        <v>149781.64126912999</v>
      </c>
      <c r="G8" s="93">
        <v>3.2161935756279243E-2</v>
      </c>
      <c r="H8" s="100">
        <v>144951.7120112722</v>
      </c>
      <c r="I8" s="101">
        <v>3.0687990905753842E-2</v>
      </c>
      <c r="J8" s="96">
        <v>228594.95745660897</v>
      </c>
      <c r="K8" s="95">
        <v>4.563719073884643E-2</v>
      </c>
      <c r="L8" s="96">
        <v>188550.74956561805</v>
      </c>
      <c r="M8" s="93">
        <v>3.6876784488216248E-2</v>
      </c>
      <c r="N8" s="100">
        <v>181476.58193512907</v>
      </c>
      <c r="O8" s="97">
        <v>3.3144133770551046E-2</v>
      </c>
      <c r="P8" s="159"/>
      <c r="Q8" s="201"/>
    </row>
    <row r="9" spans="1:17" x14ac:dyDescent="0.2">
      <c r="A9" s="224" t="s">
        <v>28</v>
      </c>
      <c r="B9" s="96">
        <v>1123126.481376993</v>
      </c>
      <c r="C9" s="101">
        <v>0.26795393712390542</v>
      </c>
      <c r="D9" s="100">
        <v>1166907.3655671997</v>
      </c>
      <c r="E9" s="93">
        <v>0.25127514377937182</v>
      </c>
      <c r="F9" s="100">
        <v>1364114.8667945289</v>
      </c>
      <c r="G9" s="93">
        <v>0.29291022810465889</v>
      </c>
      <c r="H9" s="100">
        <v>1459407.1829673387</v>
      </c>
      <c r="I9" s="101">
        <v>0.30897375227421048</v>
      </c>
      <c r="J9" s="96">
        <v>1482342.6920249513</v>
      </c>
      <c r="K9" s="95">
        <v>0.29593809473736471</v>
      </c>
      <c r="L9" s="96">
        <v>1693984.6715779321</v>
      </c>
      <c r="M9" s="93">
        <v>0.33130978160540953</v>
      </c>
      <c r="N9" s="100">
        <v>1875067.6306294051</v>
      </c>
      <c r="O9" s="97">
        <v>0.34245461158523777</v>
      </c>
      <c r="P9" s="159"/>
      <c r="Q9" s="201"/>
    </row>
    <row r="10" spans="1:17" x14ac:dyDescent="0.2">
      <c r="A10" s="224" t="s">
        <v>35</v>
      </c>
      <c r="B10" s="96">
        <v>703896.27617523912</v>
      </c>
      <c r="C10" s="101">
        <v>0.16793458408777473</v>
      </c>
      <c r="D10" s="100">
        <v>756965.85702541412</v>
      </c>
      <c r="E10" s="93">
        <v>0.16300068897729719</v>
      </c>
      <c r="F10" s="100">
        <v>916062.55903206964</v>
      </c>
      <c r="G10" s="93">
        <v>0.19670197844463316</v>
      </c>
      <c r="H10" s="100">
        <v>809404.82702344935</v>
      </c>
      <c r="I10" s="101">
        <v>0.17136056984851109</v>
      </c>
      <c r="J10" s="96">
        <v>1063989.1381201504</v>
      </c>
      <c r="K10" s="95">
        <v>0.21241708820137523</v>
      </c>
      <c r="L10" s="96">
        <v>1011484.6962719859</v>
      </c>
      <c r="M10" s="93">
        <v>0.19782633186812082</v>
      </c>
      <c r="N10" s="100">
        <v>1094502.7030903175</v>
      </c>
      <c r="O10" s="97">
        <v>0.19989545547216997</v>
      </c>
      <c r="P10" s="159"/>
      <c r="Q10" s="201"/>
    </row>
    <row r="11" spans="1:17" x14ac:dyDescent="0.2">
      <c r="A11" s="224" t="s">
        <v>175</v>
      </c>
      <c r="B11" s="96">
        <v>254121.05219277373</v>
      </c>
      <c r="C11" s="101">
        <v>6.0627843408730828E-2</v>
      </c>
      <c r="D11" s="100">
        <v>231027.2492179712</v>
      </c>
      <c r="E11" s="93">
        <v>4.974808367584635E-2</v>
      </c>
      <c r="F11" s="100">
        <v>223718.48865369236</v>
      </c>
      <c r="G11" s="93">
        <v>4.8038061264420631E-2</v>
      </c>
      <c r="H11" s="100">
        <v>282833.29491553071</v>
      </c>
      <c r="I11" s="101">
        <v>5.9879151903616222E-2</v>
      </c>
      <c r="J11" s="96">
        <v>270407.65205012308</v>
      </c>
      <c r="K11" s="95">
        <v>5.3984767342024773E-2</v>
      </c>
      <c r="L11" s="96">
        <v>334873.94309348054</v>
      </c>
      <c r="M11" s="93">
        <v>6.549469709681445E-2</v>
      </c>
      <c r="N11" s="100">
        <v>308335.60126024741</v>
      </c>
      <c r="O11" s="97">
        <v>5.6313141372951438E-2</v>
      </c>
      <c r="P11" s="159"/>
      <c r="Q11" s="201"/>
    </row>
    <row r="12" spans="1:17" x14ac:dyDescent="0.2">
      <c r="A12" s="224" t="s">
        <v>34</v>
      </c>
      <c r="B12" s="96">
        <v>364245.45613283449</v>
      </c>
      <c r="C12" s="101">
        <v>8.690116889651063E-2</v>
      </c>
      <c r="D12" s="100">
        <v>388234.95469320437</v>
      </c>
      <c r="E12" s="93">
        <v>8.3600289911011719E-2</v>
      </c>
      <c r="F12" s="100">
        <v>342740.76957015699</v>
      </c>
      <c r="G12" s="93">
        <v>7.359517841152792E-2</v>
      </c>
      <c r="H12" s="100">
        <v>304854.61426116159</v>
      </c>
      <c r="I12" s="101">
        <v>6.4541325522916901E-2</v>
      </c>
      <c r="J12" s="96">
        <v>342846.62707555026</v>
      </c>
      <c r="K12" s="95">
        <v>6.8446640678795412E-2</v>
      </c>
      <c r="L12" s="96">
        <v>403903.65404982737</v>
      </c>
      <c r="M12" s="93">
        <v>7.8995538541813126E-2</v>
      </c>
      <c r="N12" s="100">
        <v>427568.02783212066</v>
      </c>
      <c r="O12" s="97">
        <v>7.8089259558262028E-2</v>
      </c>
      <c r="P12" s="159"/>
      <c r="Q12" s="201"/>
    </row>
    <row r="13" spans="1:17" x14ac:dyDescent="0.2">
      <c r="A13" s="224" t="s">
        <v>33</v>
      </c>
      <c r="B13" s="96">
        <v>123668.60140840535</v>
      </c>
      <c r="C13" s="101">
        <v>2.9504681080408171E-2</v>
      </c>
      <c r="D13" s="100">
        <v>117660.72527235621</v>
      </c>
      <c r="E13" s="93">
        <v>2.5336386188312115E-2</v>
      </c>
      <c r="F13" s="100">
        <v>131120.80462409437</v>
      </c>
      <c r="G13" s="93">
        <v>2.815497853341329E-2</v>
      </c>
      <c r="H13" s="100">
        <v>169863.46203875879</v>
      </c>
      <c r="I13" s="101">
        <v>3.5962102868160123E-2</v>
      </c>
      <c r="J13" s="96">
        <v>150837.24800865242</v>
      </c>
      <c r="K13" s="95">
        <v>3.0113473781241254E-2</v>
      </c>
      <c r="L13" s="96">
        <v>189366.20869140132</v>
      </c>
      <c r="M13" s="93">
        <v>3.7036272108974783E-2</v>
      </c>
      <c r="N13" s="100">
        <v>194859.84129097639</v>
      </c>
      <c r="O13" s="97">
        <v>3.5588397011825583E-2</v>
      </c>
      <c r="P13" s="159"/>
      <c r="Q13" s="201"/>
    </row>
    <row r="14" spans="1:17" x14ac:dyDescent="0.2">
      <c r="A14" s="224" t="s">
        <v>32</v>
      </c>
      <c r="B14" s="96">
        <v>251140.38327898871</v>
      </c>
      <c r="C14" s="101">
        <v>5.9916719609270315E-2</v>
      </c>
      <c r="D14" s="100">
        <v>322198.06314375327</v>
      </c>
      <c r="E14" s="93">
        <v>6.9380284186079541E-2</v>
      </c>
      <c r="F14" s="100">
        <v>383861.28424637258</v>
      </c>
      <c r="G14" s="93">
        <v>8.2424800921173602E-2</v>
      </c>
      <c r="H14" s="100">
        <v>301654.93063420977</v>
      </c>
      <c r="I14" s="101">
        <v>6.3863914675657968E-2</v>
      </c>
      <c r="J14" s="96">
        <v>255802.55674146418</v>
      </c>
      <c r="K14" s="95">
        <v>5.1068974588867402E-2</v>
      </c>
      <c r="L14" s="96">
        <v>296441.29448831326</v>
      </c>
      <c r="M14" s="93">
        <v>5.797803379428608E-2</v>
      </c>
      <c r="N14" s="100">
        <v>286336.61593372992</v>
      </c>
      <c r="O14" s="97">
        <v>5.229533750700071E-2</v>
      </c>
      <c r="P14" s="159"/>
      <c r="Q14" s="201"/>
    </row>
    <row r="15" spans="1:17" x14ac:dyDescent="0.2">
      <c r="A15" s="224" t="s">
        <v>24</v>
      </c>
      <c r="B15" s="96">
        <v>141121.61636692562</v>
      </c>
      <c r="C15" s="101">
        <v>3.3668596855133952E-2</v>
      </c>
      <c r="D15" s="100">
        <v>213794.84244914292</v>
      </c>
      <c r="E15" s="93">
        <v>4.6037355972626121E-2</v>
      </c>
      <c r="F15" s="100">
        <v>156251.86095990089</v>
      </c>
      <c r="G15" s="93">
        <v>3.3551256825673045E-2</v>
      </c>
      <c r="H15" s="100">
        <v>178480.43367017503</v>
      </c>
      <c r="I15" s="101">
        <v>3.7786417623680062E-2</v>
      </c>
      <c r="J15" s="96">
        <v>136625.68641161174</v>
      </c>
      <c r="K15" s="95">
        <v>2.7276246947731068E-2</v>
      </c>
      <c r="L15" s="96">
        <v>130088.37110313319</v>
      </c>
      <c r="M15" s="93">
        <v>2.5442703551405613E-2</v>
      </c>
      <c r="N15" s="100">
        <v>146964.20924661469</v>
      </c>
      <c r="O15" s="97">
        <v>2.684093649336116E-2</v>
      </c>
      <c r="P15" s="159"/>
      <c r="Q15" s="201"/>
    </row>
    <row r="16" spans="1:17" x14ac:dyDescent="0.2">
      <c r="A16" s="224" t="s">
        <v>31</v>
      </c>
      <c r="B16" s="96">
        <v>452566.76595546532</v>
      </c>
      <c r="C16" s="101">
        <v>0.10797274283883171</v>
      </c>
      <c r="D16" s="100">
        <v>571238.08743213187</v>
      </c>
      <c r="E16" s="93">
        <v>0.12300713560239865</v>
      </c>
      <c r="F16" s="100">
        <v>406301.61066669191</v>
      </c>
      <c r="G16" s="93">
        <v>8.7243310923901099E-2</v>
      </c>
      <c r="H16" s="100">
        <v>571054.31992539123</v>
      </c>
      <c r="I16" s="101">
        <v>0.12089894995651415</v>
      </c>
      <c r="J16" s="96">
        <v>589581.41428332601</v>
      </c>
      <c r="K16" s="95">
        <v>0.11770530618478031</v>
      </c>
      <c r="L16" s="96">
        <v>449952.84531350137</v>
      </c>
      <c r="M16" s="93">
        <v>8.8001846424435357E-2</v>
      </c>
      <c r="N16" s="100">
        <v>516202.50008800765</v>
      </c>
      <c r="O16" s="97">
        <v>9.4277093678817786E-2</v>
      </c>
      <c r="P16" s="159"/>
      <c r="Q16" s="201"/>
    </row>
    <row r="17" spans="1:17" ht="16.5" thickBot="1" x14ac:dyDescent="0.3">
      <c r="A17" s="185" t="s">
        <v>22</v>
      </c>
      <c r="B17" s="135">
        <v>4191490.8712748066</v>
      </c>
      <c r="C17" s="138">
        <v>1</v>
      </c>
      <c r="D17" s="139">
        <v>4643942.6837689299</v>
      </c>
      <c r="E17" s="140">
        <v>1</v>
      </c>
      <c r="F17" s="139">
        <v>4657109.0249095745</v>
      </c>
      <c r="G17" s="140">
        <v>1</v>
      </c>
      <c r="H17" s="139">
        <v>4723401.8172266372</v>
      </c>
      <c r="I17" s="138">
        <v>1</v>
      </c>
      <c r="J17" s="141">
        <v>5008962.0714105144</v>
      </c>
      <c r="K17" s="182">
        <v>1</v>
      </c>
      <c r="L17" s="141">
        <v>5112993.2336120112</v>
      </c>
      <c r="M17" s="140">
        <v>1</v>
      </c>
      <c r="N17" s="139">
        <v>5475375.618245095</v>
      </c>
      <c r="O17" s="223">
        <v>1</v>
      </c>
      <c r="Q17" s="201"/>
    </row>
    <row r="18" spans="1:17" ht="16.5" x14ac:dyDescent="0.25">
      <c r="A18" s="7"/>
      <c r="B18" s="22"/>
      <c r="C18" s="98"/>
      <c r="D18" s="22"/>
      <c r="E18" s="98"/>
      <c r="F18" s="22"/>
      <c r="H18" s="22"/>
      <c r="J18" s="22"/>
      <c r="N18" s="22"/>
    </row>
    <row r="19" spans="1:17" x14ac:dyDescent="0.2">
      <c r="A19" s="6" t="s">
        <v>21</v>
      </c>
      <c r="D19" s="28"/>
      <c r="E19" s="28"/>
    </row>
    <row r="20" spans="1:17" ht="29.45" customHeight="1" x14ac:dyDescent="0.2">
      <c r="A20" s="542" t="s">
        <v>20</v>
      </c>
      <c r="B20" s="542"/>
      <c r="C20" s="542"/>
      <c r="D20" s="542"/>
      <c r="E20" s="542"/>
      <c r="F20" s="542"/>
      <c r="G20" s="542"/>
    </row>
    <row r="21" spans="1:17" ht="54" customHeight="1" x14ac:dyDescent="0.2">
      <c r="A21" s="542" t="s">
        <v>19</v>
      </c>
      <c r="B21" s="542"/>
      <c r="C21" s="542"/>
      <c r="D21" s="542"/>
      <c r="E21" s="542"/>
      <c r="F21" s="542"/>
      <c r="G21" s="542"/>
    </row>
    <row r="22" spans="1:17" customFormat="1" ht="26.25" customHeight="1" x14ac:dyDescent="0.25">
      <c r="A22" s="553" t="s">
        <v>246</v>
      </c>
      <c r="B22" s="553"/>
      <c r="C22" s="553"/>
      <c r="D22" s="553"/>
      <c r="E22" s="553"/>
      <c r="F22" s="553"/>
    </row>
    <row r="23" spans="1:17" customFormat="1" ht="26.25" customHeight="1" x14ac:dyDescent="0.25">
      <c r="A23" s="542" t="s">
        <v>320</v>
      </c>
      <c r="B23" s="542"/>
      <c r="C23" s="542"/>
      <c r="D23" s="542"/>
      <c r="E23" s="542"/>
      <c r="F23" s="542"/>
      <c r="G23" s="542"/>
      <c r="H23" s="5"/>
      <c r="I23" s="5"/>
    </row>
    <row r="24" spans="1:17" x14ac:dyDescent="0.2">
      <c r="A24" s="151" t="s">
        <v>145</v>
      </c>
      <c r="B24" s="4"/>
      <c r="C24" s="5"/>
      <c r="D24" s="28"/>
      <c r="E24" s="28"/>
    </row>
    <row r="25" spans="1:17" x14ac:dyDescent="0.2">
      <c r="A25" s="3"/>
      <c r="B25" s="3"/>
      <c r="C25" s="5"/>
      <c r="D25" s="28"/>
      <c r="E25" s="28"/>
    </row>
    <row r="26" spans="1:17" x14ac:dyDescent="0.2">
      <c r="A26" s="152" t="s">
        <v>318</v>
      </c>
      <c r="B26" s="3"/>
      <c r="C26" s="5"/>
      <c r="D26" s="28"/>
      <c r="E26" s="28"/>
    </row>
    <row r="27" spans="1:17" x14ac:dyDescent="0.2">
      <c r="C27" s="5"/>
      <c r="D27" s="28"/>
    </row>
    <row r="28" spans="1:17" x14ac:dyDescent="0.2">
      <c r="O28" s="201"/>
    </row>
    <row r="29" spans="1:17" x14ac:dyDescent="0.2">
      <c r="C29" s="201"/>
      <c r="E29" s="201"/>
      <c r="G29" s="201"/>
      <c r="I29" s="201"/>
      <c r="K29" s="201"/>
      <c r="L29" s="201"/>
      <c r="M29" s="201"/>
      <c r="O29" s="201"/>
    </row>
    <row r="30" spans="1:17" x14ac:dyDescent="0.2">
      <c r="C30" s="201"/>
      <c r="E30" s="201"/>
      <c r="G30" s="201"/>
      <c r="I30" s="201"/>
      <c r="K30" s="201"/>
      <c r="L30" s="201"/>
      <c r="M30" s="201"/>
      <c r="O30" s="201"/>
    </row>
    <row r="31" spans="1:17" x14ac:dyDescent="0.2">
      <c r="C31" s="201"/>
      <c r="E31" s="201"/>
      <c r="G31" s="201"/>
      <c r="I31" s="201"/>
      <c r="K31" s="201"/>
      <c r="L31" s="201"/>
      <c r="M31" s="201"/>
      <c r="O31" s="201"/>
    </row>
    <row r="32" spans="1:17" x14ac:dyDescent="0.2">
      <c r="C32" s="201"/>
      <c r="E32" s="201"/>
      <c r="G32" s="201"/>
      <c r="I32" s="201"/>
      <c r="K32" s="201"/>
      <c r="L32" s="201"/>
      <c r="M32" s="201"/>
      <c r="O32" s="201"/>
    </row>
    <row r="33" spans="3:15" x14ac:dyDescent="0.2">
      <c r="C33" s="201"/>
      <c r="E33" s="201"/>
      <c r="G33" s="201"/>
      <c r="I33" s="201"/>
      <c r="K33" s="201"/>
      <c r="L33" s="201"/>
      <c r="M33" s="201"/>
      <c r="O33" s="201"/>
    </row>
    <row r="34" spans="3:15" x14ac:dyDescent="0.2">
      <c r="C34" s="201"/>
      <c r="E34" s="201"/>
      <c r="G34" s="201"/>
      <c r="I34" s="201"/>
      <c r="K34" s="201"/>
      <c r="L34" s="201"/>
      <c r="M34" s="201"/>
      <c r="O34" s="201"/>
    </row>
    <row r="35" spans="3:15" x14ac:dyDescent="0.2">
      <c r="C35" s="201"/>
      <c r="E35" s="201"/>
      <c r="G35" s="201"/>
      <c r="I35" s="201"/>
      <c r="K35" s="201"/>
      <c r="L35" s="201"/>
      <c r="M35" s="201"/>
      <c r="O35" s="201"/>
    </row>
    <row r="36" spans="3:15" x14ac:dyDescent="0.2">
      <c r="C36" s="201"/>
      <c r="E36" s="201"/>
      <c r="G36" s="201"/>
      <c r="I36" s="201"/>
      <c r="K36" s="201"/>
      <c r="L36" s="201"/>
      <c r="M36" s="201"/>
      <c r="O36" s="201"/>
    </row>
    <row r="37" spans="3:15" x14ac:dyDescent="0.2">
      <c r="C37" s="201"/>
      <c r="E37" s="201"/>
      <c r="G37" s="201"/>
      <c r="I37" s="201"/>
      <c r="K37" s="201"/>
      <c r="L37" s="201"/>
      <c r="M37" s="201"/>
      <c r="O37" s="201"/>
    </row>
    <row r="38" spans="3:15" x14ac:dyDescent="0.2">
      <c r="C38" s="201"/>
      <c r="E38" s="201"/>
      <c r="G38" s="201"/>
      <c r="I38" s="201"/>
      <c r="K38" s="201"/>
      <c r="L38" s="201"/>
      <c r="M38" s="201"/>
      <c r="O38" s="201"/>
    </row>
    <row r="39" spans="3:15" x14ac:dyDescent="0.2">
      <c r="C39" s="201"/>
      <c r="E39" s="201"/>
      <c r="G39" s="201"/>
      <c r="I39" s="201"/>
      <c r="K39" s="201"/>
      <c r="L39" s="201"/>
      <c r="M39" s="201"/>
      <c r="O39" s="201"/>
    </row>
    <row r="40" spans="3:15" x14ac:dyDescent="0.2">
      <c r="C40" s="201"/>
      <c r="E40" s="201"/>
      <c r="G40" s="201"/>
      <c r="I40" s="201"/>
      <c r="K40" s="201"/>
      <c r="L40" s="201"/>
      <c r="M40" s="201"/>
      <c r="O40" s="201"/>
    </row>
  </sheetData>
  <mergeCells count="11">
    <mergeCell ref="A23:G23"/>
    <mergeCell ref="N4:O4"/>
    <mergeCell ref="J4:K4"/>
    <mergeCell ref="A22:F22"/>
    <mergeCell ref="H4:I4"/>
    <mergeCell ref="F4:G4"/>
    <mergeCell ref="B4:C4"/>
    <mergeCell ref="D4:E4"/>
    <mergeCell ref="L4:M4"/>
    <mergeCell ref="A20:G20"/>
    <mergeCell ref="A21:G21"/>
  </mergeCells>
  <hyperlinks>
    <hyperlink ref="A1" location="Contents!A1" display="Contents "/>
  </hyperlinks>
  <pageMargins left="0.7" right="0.7" top="0.75" bottom="0.75" header="0.3" footer="0.3"/>
  <pageSetup paperSize="9" scale="60" fitToHeight="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42"/>
  <sheetViews>
    <sheetView showGridLines="0" workbookViewId="0">
      <selection activeCell="A3" sqref="A3"/>
    </sheetView>
  </sheetViews>
  <sheetFormatPr defaultColWidth="9.140625" defaultRowHeight="15" x14ac:dyDescent="0.2"/>
  <cols>
    <col min="1" max="1" width="44.140625" style="3" customWidth="1"/>
    <col min="2" max="2" width="11.7109375" style="3" bestFit="1" customWidth="1"/>
    <col min="3" max="3" width="8.140625" style="3" bestFit="1" customWidth="1"/>
    <col min="4" max="4" width="11.7109375" style="3" bestFit="1" customWidth="1"/>
    <col min="5" max="5" width="8.140625" style="3" bestFit="1" customWidth="1"/>
    <col min="6" max="6" width="11.7109375" style="3" bestFit="1" customWidth="1"/>
    <col min="7" max="7" width="8.140625" style="3" bestFit="1" customWidth="1"/>
    <col min="8" max="8" width="11.7109375" style="3" bestFit="1" customWidth="1"/>
    <col min="9" max="9" width="8.140625" style="3" bestFit="1" customWidth="1"/>
    <col min="10" max="10" width="11.7109375" style="3" bestFit="1" customWidth="1"/>
    <col min="11" max="11" width="8.140625" style="3" bestFit="1" customWidth="1"/>
    <col min="12" max="12" width="11.7109375" style="3" bestFit="1" customWidth="1"/>
    <col min="13" max="13" width="8.140625" style="3" bestFit="1" customWidth="1"/>
    <col min="14" max="14" width="11.7109375" style="3" bestFit="1" customWidth="1"/>
    <col min="15" max="15" width="8.140625" style="3" bestFit="1" customWidth="1"/>
    <col min="16" max="16384" width="9.140625" style="3"/>
  </cols>
  <sheetData>
    <row r="1" spans="1:15" x14ac:dyDescent="0.2">
      <c r="A1" s="17" t="s">
        <v>30</v>
      </c>
    </row>
    <row r="2" spans="1:15" ht="15.75" x14ac:dyDescent="0.25">
      <c r="A2" s="2" t="s">
        <v>325</v>
      </c>
    </row>
    <row r="3" spans="1:15" ht="16.5" thickBot="1" x14ac:dyDescent="0.3">
      <c r="A3" s="2"/>
    </row>
    <row r="4" spans="1:15" s="208" customFormat="1" ht="31.5" customHeight="1" x14ac:dyDescent="0.25">
      <c r="A4" s="206"/>
      <c r="B4" s="551">
        <v>2013</v>
      </c>
      <c r="C4" s="557"/>
      <c r="D4" s="549">
        <v>2014</v>
      </c>
      <c r="E4" s="556"/>
      <c r="F4" s="549">
        <v>2015</v>
      </c>
      <c r="G4" s="556"/>
      <c r="H4" s="554">
        <v>2016</v>
      </c>
      <c r="I4" s="555"/>
      <c r="J4" s="551">
        <v>2017</v>
      </c>
      <c r="K4" s="552"/>
      <c r="L4" s="551">
        <v>2018</v>
      </c>
      <c r="M4" s="556"/>
      <c r="N4" s="549">
        <v>2019</v>
      </c>
      <c r="O4" s="550"/>
    </row>
    <row r="5" spans="1:15" ht="32.25" thickBot="1" x14ac:dyDescent="0.3">
      <c r="A5" s="184"/>
      <c r="B5" s="12" t="s">
        <v>124</v>
      </c>
      <c r="C5" s="163" t="s">
        <v>157</v>
      </c>
      <c r="D5" s="99" t="s">
        <v>124</v>
      </c>
      <c r="E5" s="12" t="s">
        <v>157</v>
      </c>
      <c r="F5" s="99" t="s">
        <v>124</v>
      </c>
      <c r="G5" s="12" t="s">
        <v>157</v>
      </c>
      <c r="H5" s="99" t="s">
        <v>124</v>
      </c>
      <c r="I5" s="163" t="s">
        <v>157</v>
      </c>
      <c r="J5" s="12" t="s">
        <v>124</v>
      </c>
      <c r="K5" s="13" t="s">
        <v>157</v>
      </c>
      <c r="L5" s="12" t="s">
        <v>124</v>
      </c>
      <c r="M5" s="12" t="s">
        <v>157</v>
      </c>
      <c r="N5" s="99" t="s">
        <v>124</v>
      </c>
      <c r="O5" s="119" t="s">
        <v>157</v>
      </c>
    </row>
    <row r="6" spans="1:15" x14ac:dyDescent="0.2">
      <c r="A6" s="224" t="s">
        <v>36</v>
      </c>
      <c r="B6" s="96">
        <v>907684.36963112967</v>
      </c>
      <c r="C6" s="101">
        <v>6.3060634785198938E-2</v>
      </c>
      <c r="D6" s="102">
        <v>730015.26071212557</v>
      </c>
      <c r="E6" s="120">
        <v>4.8401891352754092E-2</v>
      </c>
      <c r="F6" s="102">
        <v>673875.85477823578</v>
      </c>
      <c r="G6" s="120">
        <v>4.3558005555301663E-2</v>
      </c>
      <c r="H6" s="102">
        <v>672790.02794848091</v>
      </c>
      <c r="I6" s="164">
        <v>4.433591749931174E-2</v>
      </c>
      <c r="J6" s="162">
        <v>727596.38940413494</v>
      </c>
      <c r="K6" s="183">
        <v>4.3139505319122133E-2</v>
      </c>
      <c r="L6" s="162">
        <v>525431.80171986285</v>
      </c>
      <c r="M6" s="120">
        <v>3.2242628489984118E-2</v>
      </c>
      <c r="N6" s="102">
        <v>501582.09857172245</v>
      </c>
      <c r="O6" s="227">
        <v>3.0245999878698207E-2</v>
      </c>
    </row>
    <row r="7" spans="1:15" x14ac:dyDescent="0.2">
      <c r="A7" s="224" t="s">
        <v>177</v>
      </c>
      <c r="B7" s="96">
        <v>1232881.6869559106</v>
      </c>
      <c r="C7" s="101">
        <v>8.5653454433815654E-2</v>
      </c>
      <c r="D7" s="100">
        <v>1575269.5548194801</v>
      </c>
      <c r="E7" s="93">
        <v>0.10444442732511679</v>
      </c>
      <c r="F7" s="100">
        <v>1401778.5658453773</v>
      </c>
      <c r="G7" s="93">
        <v>9.0608200494866217E-2</v>
      </c>
      <c r="H7" s="100">
        <v>1087084.7581289744</v>
      </c>
      <c r="I7" s="101">
        <v>7.1637358089463476E-2</v>
      </c>
      <c r="J7" s="96">
        <v>1340257.9168737715</v>
      </c>
      <c r="K7" s="95">
        <v>7.94644728533105E-2</v>
      </c>
      <c r="L7" s="96">
        <v>1121979.3944174622</v>
      </c>
      <c r="M7" s="93">
        <v>6.8849210628683669E-2</v>
      </c>
      <c r="N7" s="100">
        <v>1073261.6859900374</v>
      </c>
      <c r="O7" s="228">
        <v>6.4718962093549076E-2</v>
      </c>
    </row>
    <row r="8" spans="1:15" x14ac:dyDescent="0.2">
      <c r="A8" s="224" t="s">
        <v>174</v>
      </c>
      <c r="B8" s="96">
        <v>817881.01419051713</v>
      </c>
      <c r="C8" s="101">
        <v>5.6821619562068833E-2</v>
      </c>
      <c r="D8" s="100">
        <v>769692.30665195978</v>
      </c>
      <c r="E8" s="93">
        <v>5.1032581654905727E-2</v>
      </c>
      <c r="F8" s="100">
        <v>563238.47742568119</v>
      </c>
      <c r="G8" s="93">
        <v>3.6406623793845766E-2</v>
      </c>
      <c r="H8" s="100">
        <v>726295.99053702527</v>
      </c>
      <c r="I8" s="101">
        <v>4.7861885252253253E-2</v>
      </c>
      <c r="J8" s="96">
        <v>780583.01278322772</v>
      </c>
      <c r="K8" s="95">
        <v>4.6281105187390675E-2</v>
      </c>
      <c r="L8" s="96">
        <v>704129.94695757411</v>
      </c>
      <c r="M8" s="93">
        <v>4.3208272156563386E-2</v>
      </c>
      <c r="N8" s="100">
        <v>573626.84567896789</v>
      </c>
      <c r="O8" s="228">
        <v>3.4590384214725302E-2</v>
      </c>
    </row>
    <row r="9" spans="1:15" x14ac:dyDescent="0.2">
      <c r="A9" s="224" t="s">
        <v>28</v>
      </c>
      <c r="B9" s="96">
        <v>3646239.2395121986</v>
      </c>
      <c r="C9" s="101">
        <v>0.25331951140216541</v>
      </c>
      <c r="D9" s="100">
        <v>3685718.5374985361</v>
      </c>
      <c r="E9" s="93">
        <v>0.24437262864177914</v>
      </c>
      <c r="F9" s="100">
        <v>4241808.2059780089</v>
      </c>
      <c r="G9" s="93">
        <v>0.27418211246241797</v>
      </c>
      <c r="H9" s="100">
        <v>4432464.8545936672</v>
      </c>
      <c r="I9" s="101">
        <v>0.29209320582693299</v>
      </c>
      <c r="J9" s="96">
        <v>5030857.3069746569</v>
      </c>
      <c r="K9" s="95">
        <v>0.29828171045724033</v>
      </c>
      <c r="L9" s="96">
        <v>5244268.8048569821</v>
      </c>
      <c r="M9" s="93">
        <v>0.32180962443298688</v>
      </c>
      <c r="N9" s="100">
        <v>5253147.3572600726</v>
      </c>
      <c r="O9" s="228">
        <v>0.31677106256963505</v>
      </c>
    </row>
    <row r="10" spans="1:15" x14ac:dyDescent="0.2">
      <c r="A10" s="224" t="s">
        <v>35</v>
      </c>
      <c r="B10" s="96">
        <v>2324226.1519752201</v>
      </c>
      <c r="C10" s="101">
        <v>0.1614737252636404</v>
      </c>
      <c r="D10" s="100">
        <v>2708971.7538237618</v>
      </c>
      <c r="E10" s="93">
        <v>0.17961180205787927</v>
      </c>
      <c r="F10" s="100">
        <v>3156874.2974589039</v>
      </c>
      <c r="G10" s="93">
        <v>0.20405412541655149</v>
      </c>
      <c r="H10" s="100">
        <v>2470340.5296062012</v>
      </c>
      <c r="I10" s="101">
        <v>0.16279196980638586</v>
      </c>
      <c r="J10" s="96">
        <v>3433426.6672300119</v>
      </c>
      <c r="K10" s="95">
        <v>0.20356935538820464</v>
      </c>
      <c r="L10" s="96">
        <v>3177569.4411969748</v>
      </c>
      <c r="M10" s="93">
        <v>0.19498856113826174</v>
      </c>
      <c r="N10" s="100">
        <v>3488953.0247573457</v>
      </c>
      <c r="O10" s="228">
        <v>0.21038803630370168</v>
      </c>
    </row>
    <row r="11" spans="1:15" x14ac:dyDescent="0.2">
      <c r="A11" s="224" t="s">
        <v>175</v>
      </c>
      <c r="B11" s="96">
        <v>932152.84822711791</v>
      </c>
      <c r="C11" s="101">
        <v>6.4760562473849273E-2</v>
      </c>
      <c r="D11" s="100">
        <v>810808.65307711251</v>
      </c>
      <c r="E11" s="93">
        <v>5.3758701284995519E-2</v>
      </c>
      <c r="F11" s="100">
        <v>890526.76799279253</v>
      </c>
      <c r="G11" s="93">
        <v>5.7561893088067473E-2</v>
      </c>
      <c r="H11" s="100">
        <v>909669.93223441741</v>
      </c>
      <c r="I11" s="101">
        <v>5.9945970349961832E-2</v>
      </c>
      <c r="J11" s="96">
        <v>822313.29126511118</v>
      </c>
      <c r="K11" s="95">
        <v>4.8755311487413619E-2</v>
      </c>
      <c r="L11" s="96">
        <v>1025912.8659474931</v>
      </c>
      <c r="M11" s="93">
        <v>6.2954178432990435E-2</v>
      </c>
      <c r="N11" s="100">
        <v>939874.61353566952</v>
      </c>
      <c r="O11" s="228">
        <v>5.6675562241834024E-2</v>
      </c>
    </row>
    <row r="12" spans="1:15" x14ac:dyDescent="0.2">
      <c r="A12" s="224" t="s">
        <v>34</v>
      </c>
      <c r="B12" s="96">
        <v>1203004.394554473</v>
      </c>
      <c r="C12" s="101">
        <v>8.3577753796529902E-2</v>
      </c>
      <c r="D12" s="100">
        <v>1069680.1381397387</v>
      </c>
      <c r="E12" s="93">
        <v>7.0922547260084484E-2</v>
      </c>
      <c r="F12" s="100">
        <v>1141672.8561373265</v>
      </c>
      <c r="G12" s="93">
        <v>7.3795480662134691E-2</v>
      </c>
      <c r="H12" s="100">
        <v>954073.93307959614</v>
      </c>
      <c r="I12" s="101">
        <v>6.2872131613252683E-2</v>
      </c>
      <c r="J12" s="96">
        <v>947698.03070963034</v>
      </c>
      <c r="K12" s="95">
        <v>5.6189427039626989E-2</v>
      </c>
      <c r="L12" s="96">
        <v>1064561.4136165041</v>
      </c>
      <c r="M12" s="93">
        <v>6.5325810222483349E-2</v>
      </c>
      <c r="N12" s="100">
        <v>1250620.8664046442</v>
      </c>
      <c r="O12" s="228">
        <v>7.5413932597045111E-2</v>
      </c>
    </row>
    <row r="13" spans="1:15" x14ac:dyDescent="0.2">
      <c r="A13" s="224" t="s">
        <v>33</v>
      </c>
      <c r="B13" s="96">
        <v>520669.23277070659</v>
      </c>
      <c r="C13" s="101">
        <v>3.6173072303741928E-2</v>
      </c>
      <c r="D13" s="100">
        <v>471285.95523220109</v>
      </c>
      <c r="E13" s="93">
        <v>3.1247472250067486E-2</v>
      </c>
      <c r="F13" s="100">
        <v>715669.56825670833</v>
      </c>
      <c r="G13" s="93">
        <v>4.6259468726839517E-2</v>
      </c>
      <c r="H13" s="100">
        <v>592083.04065409442</v>
      </c>
      <c r="I13" s="101">
        <v>3.9017440438626289E-2</v>
      </c>
      <c r="J13" s="96">
        <v>615567.28111238987</v>
      </c>
      <c r="K13" s="95">
        <v>3.649725092722482E-2</v>
      </c>
      <c r="L13" s="96">
        <v>725492.78842068207</v>
      </c>
      <c r="M13" s="93">
        <v>4.451918283713284E-2</v>
      </c>
      <c r="N13" s="100">
        <v>636209.5144140647</v>
      </c>
      <c r="O13" s="228">
        <v>3.8364193918780522E-2</v>
      </c>
    </row>
    <row r="14" spans="1:15" x14ac:dyDescent="0.2">
      <c r="A14" s="224" t="s">
        <v>32</v>
      </c>
      <c r="B14" s="96">
        <v>835646.22515081707</v>
      </c>
      <c r="C14" s="101">
        <v>5.8055843172975297E-2</v>
      </c>
      <c r="D14" s="100">
        <v>1147683.0583493765</v>
      </c>
      <c r="E14" s="93">
        <v>7.6094341703808119E-2</v>
      </c>
      <c r="F14" s="100">
        <v>1010302.0326178803</v>
      </c>
      <c r="G14" s="93">
        <v>6.5303929851863091E-2</v>
      </c>
      <c r="H14" s="100">
        <v>1055602.496297766</v>
      </c>
      <c r="I14" s="101">
        <v>6.9562721270757424E-2</v>
      </c>
      <c r="J14" s="96">
        <v>964131.20052994962</v>
      </c>
      <c r="K14" s="95">
        <v>5.7163756801563097E-2</v>
      </c>
      <c r="L14" s="96">
        <v>966916.21487883711</v>
      </c>
      <c r="M14" s="93">
        <v>5.9333904410113401E-2</v>
      </c>
      <c r="N14" s="100">
        <v>822414.3265083991</v>
      </c>
      <c r="O14" s="228">
        <v>4.9592566582110198E-2</v>
      </c>
    </row>
    <row r="15" spans="1:15" x14ac:dyDescent="0.2">
      <c r="A15" s="224" t="s">
        <v>24</v>
      </c>
      <c r="B15" s="96">
        <v>524318.19643801753</v>
      </c>
      <c r="C15" s="101">
        <v>3.6426581092553909E-2</v>
      </c>
      <c r="D15" s="100">
        <v>622592.03292382753</v>
      </c>
      <c r="E15" s="93">
        <v>4.1279454768210246E-2</v>
      </c>
      <c r="F15" s="100">
        <v>614959.534536917</v>
      </c>
      <c r="G15" s="93">
        <v>3.9749770869086612E-2</v>
      </c>
      <c r="H15" s="100">
        <v>713357.35156722786</v>
      </c>
      <c r="I15" s="101">
        <v>4.70092471243257E-2</v>
      </c>
      <c r="J15" s="96">
        <v>528467.6031370681</v>
      </c>
      <c r="K15" s="95">
        <v>3.1333073264953333E-2</v>
      </c>
      <c r="L15" s="96">
        <v>450100.65485087951</v>
      </c>
      <c r="M15" s="93">
        <v>2.7620003490372792E-2</v>
      </c>
      <c r="N15" s="100">
        <v>483918.84358633845</v>
      </c>
      <c r="O15" s="228">
        <v>2.9180884497454297E-2</v>
      </c>
    </row>
    <row r="16" spans="1:15" x14ac:dyDescent="0.2">
      <c r="A16" s="224" t="s">
        <v>31</v>
      </c>
      <c r="B16" s="96">
        <v>1449131.6015475939</v>
      </c>
      <c r="C16" s="101">
        <v>0.10067724171346049</v>
      </c>
      <c r="D16" s="100">
        <v>1490653.2989588082</v>
      </c>
      <c r="E16" s="93">
        <v>9.8834151700399206E-2</v>
      </c>
      <c r="F16" s="100">
        <v>1060063.1312593604</v>
      </c>
      <c r="G16" s="93">
        <v>6.8520389079025634E-2</v>
      </c>
      <c r="H16" s="100">
        <v>1561067.4688429805</v>
      </c>
      <c r="I16" s="101">
        <v>0.1028721527287287</v>
      </c>
      <c r="J16" s="96">
        <v>1675228.6239208365</v>
      </c>
      <c r="K16" s="95">
        <v>9.932503127394969E-2</v>
      </c>
      <c r="L16" s="96">
        <v>1289820.5243721842</v>
      </c>
      <c r="M16" s="93">
        <v>7.9148623760427264E-2</v>
      </c>
      <c r="N16" s="100">
        <v>1559810.1376920291</v>
      </c>
      <c r="O16" s="228">
        <v>9.4058415102466514E-2</v>
      </c>
    </row>
    <row r="17" spans="1:15" ht="16.5" thickBot="1" x14ac:dyDescent="0.3">
      <c r="A17" s="185" t="s">
        <v>22</v>
      </c>
      <c r="B17" s="141">
        <v>14393834.960953701</v>
      </c>
      <c r="C17" s="138">
        <v>1</v>
      </c>
      <c r="D17" s="139">
        <v>15082370.550186926</v>
      </c>
      <c r="E17" s="140">
        <v>1</v>
      </c>
      <c r="F17" s="139">
        <v>15470769.29228719</v>
      </c>
      <c r="G17" s="140">
        <v>1</v>
      </c>
      <c r="H17" s="139">
        <v>15174830.383490432</v>
      </c>
      <c r="I17" s="138">
        <v>1</v>
      </c>
      <c r="J17" s="141">
        <v>16866127.323940791</v>
      </c>
      <c r="K17" s="182">
        <v>1</v>
      </c>
      <c r="L17" s="141">
        <v>16296183.851235438</v>
      </c>
      <c r="M17" s="140">
        <v>1</v>
      </c>
      <c r="N17" s="139">
        <v>16583419.314399291</v>
      </c>
      <c r="O17" s="226">
        <v>1</v>
      </c>
    </row>
    <row r="19" spans="1:15" x14ac:dyDescent="0.2">
      <c r="A19" s="6" t="s">
        <v>21</v>
      </c>
    </row>
    <row r="20" spans="1:15" s="1" customFormat="1" ht="15" customHeight="1" x14ac:dyDescent="0.2">
      <c r="A20" s="542" t="s">
        <v>20</v>
      </c>
      <c r="B20" s="542"/>
      <c r="C20" s="542"/>
      <c r="D20" s="542"/>
      <c r="E20" s="542"/>
      <c r="F20" s="542"/>
    </row>
    <row r="21" spans="1:15" s="1" customFormat="1" x14ac:dyDescent="0.2">
      <c r="A21" s="542"/>
      <c r="B21" s="542"/>
      <c r="C21" s="542"/>
      <c r="D21" s="542"/>
      <c r="E21" s="542"/>
      <c r="F21" s="542"/>
    </row>
    <row r="22" spans="1:15" s="1" customFormat="1" x14ac:dyDescent="0.2">
      <c r="A22" s="5"/>
      <c r="B22" s="142"/>
      <c r="C22" s="143"/>
      <c r="D22" s="28"/>
      <c r="E22" s="28"/>
    </row>
    <row r="23" spans="1:15" s="1" customFormat="1" ht="15" customHeight="1" x14ac:dyDescent="0.2">
      <c r="A23" s="542" t="s">
        <v>19</v>
      </c>
      <c r="B23" s="542"/>
      <c r="C23" s="542"/>
      <c r="D23" s="542"/>
      <c r="E23" s="542"/>
      <c r="F23" s="542"/>
    </row>
    <row r="24" spans="1:15" s="1" customFormat="1" x14ac:dyDescent="0.2">
      <c r="A24" s="542"/>
      <c r="B24" s="542"/>
      <c r="C24" s="542"/>
      <c r="D24" s="542"/>
      <c r="E24" s="542"/>
      <c r="F24" s="542"/>
    </row>
    <row r="25" spans="1:15" s="1" customFormat="1" ht="22.5" customHeight="1" x14ac:dyDescent="0.2">
      <c r="A25" s="542"/>
      <c r="B25" s="542"/>
      <c r="C25" s="542"/>
      <c r="D25" s="542"/>
      <c r="E25" s="542"/>
      <c r="F25" s="542"/>
    </row>
    <row r="26" spans="1:15" s="1" customFormat="1" x14ac:dyDescent="0.2">
      <c r="A26" s="5"/>
      <c r="B26" s="151"/>
      <c r="C26" s="5"/>
      <c r="D26" s="28"/>
      <c r="E26" s="28"/>
    </row>
    <row r="27" spans="1:15" customFormat="1" ht="26.25" customHeight="1" x14ac:dyDescent="0.25">
      <c r="A27" s="553" t="s">
        <v>246</v>
      </c>
      <c r="B27" s="553"/>
      <c r="C27" s="553"/>
      <c r="D27" s="553"/>
      <c r="E27" s="553"/>
      <c r="F27" s="553"/>
    </row>
    <row r="28" spans="1:15" s="1" customFormat="1" x14ac:dyDescent="0.2">
      <c r="A28" s="151" t="s">
        <v>145</v>
      </c>
      <c r="B28" s="4"/>
      <c r="C28" s="5"/>
      <c r="D28" s="28"/>
      <c r="E28" s="28"/>
    </row>
    <row r="29" spans="1:15" s="1" customFormat="1" x14ac:dyDescent="0.2">
      <c r="A29" s="3"/>
      <c r="B29" s="3"/>
      <c r="C29" s="5"/>
      <c r="D29" s="28"/>
      <c r="E29" s="28"/>
    </row>
    <row r="30" spans="1:15" x14ac:dyDescent="0.2">
      <c r="A30" s="152" t="s">
        <v>251</v>
      </c>
    </row>
    <row r="31" spans="1:15" x14ac:dyDescent="0.2">
      <c r="C31" s="201"/>
      <c r="E31" s="201"/>
      <c r="G31" s="201"/>
      <c r="I31" s="201"/>
      <c r="K31" s="201"/>
      <c r="M31" s="201"/>
      <c r="O31" s="201"/>
    </row>
    <row r="32" spans="1:15" x14ac:dyDescent="0.2">
      <c r="C32" s="201"/>
      <c r="E32" s="201"/>
      <c r="G32" s="201"/>
      <c r="I32" s="201"/>
      <c r="K32" s="201"/>
      <c r="M32" s="201"/>
      <c r="O32" s="201"/>
    </row>
    <row r="33" spans="3:15" x14ac:dyDescent="0.2">
      <c r="C33" s="201"/>
      <c r="E33" s="201"/>
      <c r="G33" s="201"/>
      <c r="I33" s="201"/>
      <c r="K33" s="201"/>
      <c r="M33" s="201"/>
      <c r="O33" s="201"/>
    </row>
    <row r="34" spans="3:15" x14ac:dyDescent="0.2">
      <c r="C34" s="201"/>
      <c r="E34" s="201"/>
      <c r="G34" s="201"/>
      <c r="I34" s="201"/>
      <c r="K34" s="201"/>
      <c r="M34" s="201"/>
      <c r="O34" s="201"/>
    </row>
    <row r="35" spans="3:15" x14ac:dyDescent="0.2">
      <c r="C35" s="201"/>
      <c r="E35" s="201"/>
      <c r="G35" s="201"/>
      <c r="I35" s="201"/>
      <c r="K35" s="201"/>
      <c r="M35" s="201"/>
      <c r="O35" s="201"/>
    </row>
    <row r="36" spans="3:15" x14ac:dyDescent="0.2">
      <c r="C36" s="201"/>
      <c r="E36" s="201"/>
      <c r="G36" s="201"/>
      <c r="I36" s="201"/>
      <c r="K36" s="201"/>
      <c r="M36" s="201"/>
      <c r="O36" s="201"/>
    </row>
    <row r="37" spans="3:15" x14ac:dyDescent="0.2">
      <c r="C37" s="201"/>
      <c r="E37" s="201"/>
      <c r="G37" s="201"/>
      <c r="I37" s="201"/>
      <c r="K37" s="201"/>
      <c r="M37" s="201"/>
      <c r="O37" s="201"/>
    </row>
    <row r="38" spans="3:15" x14ac:dyDescent="0.2">
      <c r="C38" s="201"/>
      <c r="E38" s="201"/>
      <c r="G38" s="201"/>
      <c r="I38" s="201"/>
      <c r="K38" s="201"/>
      <c r="M38" s="201"/>
      <c r="O38" s="201"/>
    </row>
    <row r="39" spans="3:15" x14ac:dyDescent="0.2">
      <c r="C39" s="201"/>
      <c r="E39" s="201"/>
      <c r="G39" s="201"/>
      <c r="I39" s="201"/>
      <c r="K39" s="201"/>
      <c r="M39" s="201"/>
      <c r="O39" s="201"/>
    </row>
    <row r="40" spans="3:15" x14ac:dyDescent="0.2">
      <c r="C40" s="201"/>
      <c r="E40" s="201"/>
      <c r="G40" s="201"/>
      <c r="I40" s="201"/>
      <c r="K40" s="201"/>
      <c r="M40" s="201"/>
      <c r="O40" s="201"/>
    </row>
    <row r="41" spans="3:15" x14ac:dyDescent="0.2">
      <c r="C41" s="201"/>
      <c r="E41" s="201"/>
      <c r="G41" s="201"/>
      <c r="I41" s="201"/>
      <c r="K41" s="201"/>
      <c r="M41" s="201"/>
      <c r="O41" s="201"/>
    </row>
    <row r="42" spans="3:15" x14ac:dyDescent="0.2">
      <c r="C42" s="201"/>
      <c r="E42" s="201"/>
      <c r="G42" s="201"/>
      <c r="I42" s="201"/>
      <c r="K42" s="201"/>
      <c r="M42" s="201"/>
      <c r="O42" s="201"/>
    </row>
  </sheetData>
  <mergeCells count="10">
    <mergeCell ref="A27:F27"/>
    <mergeCell ref="H4:I4"/>
    <mergeCell ref="F4:G4"/>
    <mergeCell ref="B4:C4"/>
    <mergeCell ref="D4:E4"/>
    <mergeCell ref="N4:O4"/>
    <mergeCell ref="L4:M4"/>
    <mergeCell ref="J4:K4"/>
    <mergeCell ref="A20:F21"/>
    <mergeCell ref="A23:F25"/>
  </mergeCells>
  <hyperlinks>
    <hyperlink ref="A1" location="Contents!A1" display="Contents "/>
  </hyperlinks>
  <pageMargins left="0.7" right="0.7" top="0.75" bottom="0.75" header="0.3" footer="0.3"/>
  <pageSetup paperSize="9" scale="59" fitToHeight="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26"/>
  <sheetViews>
    <sheetView showGridLines="0" workbookViewId="0">
      <selection activeCell="A4" sqref="A4:XFD17"/>
    </sheetView>
  </sheetViews>
  <sheetFormatPr defaultColWidth="9.140625" defaultRowHeight="15" x14ac:dyDescent="0.2"/>
  <cols>
    <col min="1" max="1" width="47.28515625" style="3" customWidth="1"/>
    <col min="2" max="2" width="12.85546875" style="3" bestFit="1" customWidth="1"/>
    <col min="3" max="3" width="8.140625" style="3" bestFit="1" customWidth="1"/>
    <col min="4" max="4" width="12.85546875" style="3" bestFit="1" customWidth="1"/>
    <col min="5" max="5" width="8.140625" style="3" bestFit="1" customWidth="1"/>
    <col min="6" max="6" width="12.85546875" style="3" bestFit="1" customWidth="1"/>
    <col min="7" max="7" width="8.140625" style="3" bestFit="1" customWidth="1"/>
    <col min="8" max="8" width="12.85546875" style="3" bestFit="1" customWidth="1"/>
    <col min="9" max="9" width="8.140625" style="3" bestFit="1" customWidth="1"/>
    <col min="10" max="10" width="12.85546875" style="3" bestFit="1" customWidth="1"/>
    <col min="11" max="11" width="8.140625" style="3" bestFit="1" customWidth="1"/>
    <col min="12" max="12" width="12.85546875" style="3" bestFit="1" customWidth="1"/>
    <col min="13" max="13" width="8.140625" style="3" bestFit="1" customWidth="1"/>
    <col min="14" max="14" width="14.85546875" style="3" bestFit="1" customWidth="1"/>
    <col min="15" max="15" width="8.140625" style="3" bestFit="1" customWidth="1"/>
    <col min="16" max="16384" width="9.140625" style="3"/>
  </cols>
  <sheetData>
    <row r="1" spans="1:15" x14ac:dyDescent="0.2">
      <c r="A1" s="17" t="s">
        <v>30</v>
      </c>
    </row>
    <row r="2" spans="1:15" ht="15.75" x14ac:dyDescent="0.25">
      <c r="A2" s="2" t="s">
        <v>324</v>
      </c>
    </row>
    <row r="3" spans="1:15" ht="16.5" thickBot="1" x14ac:dyDescent="0.3">
      <c r="A3" s="2"/>
    </row>
    <row r="4" spans="1:15" s="208" customFormat="1" ht="31.5" customHeight="1" x14ac:dyDescent="0.25">
      <c r="A4" s="206"/>
      <c r="B4" s="551">
        <v>2013</v>
      </c>
      <c r="C4" s="556"/>
      <c r="D4" s="549">
        <v>2014</v>
      </c>
      <c r="E4" s="556"/>
      <c r="F4" s="549">
        <v>2015</v>
      </c>
      <c r="G4" s="556"/>
      <c r="H4" s="554">
        <v>2016</v>
      </c>
      <c r="I4" s="555"/>
      <c r="J4" s="551">
        <v>2017</v>
      </c>
      <c r="K4" s="552"/>
      <c r="L4" s="551">
        <v>2018</v>
      </c>
      <c r="M4" s="550"/>
      <c r="N4" s="551">
        <v>2019</v>
      </c>
      <c r="O4" s="550"/>
    </row>
    <row r="5" spans="1:15" ht="32.25" thickBot="1" x14ac:dyDescent="0.3">
      <c r="A5" s="184"/>
      <c r="B5" s="12" t="s">
        <v>120</v>
      </c>
      <c r="C5" s="12" t="s">
        <v>157</v>
      </c>
      <c r="D5" s="15" t="s">
        <v>120</v>
      </c>
      <c r="E5" s="12" t="s">
        <v>157</v>
      </c>
      <c r="F5" s="99" t="s">
        <v>120</v>
      </c>
      <c r="G5" s="12" t="s">
        <v>157</v>
      </c>
      <c r="H5" s="99" t="s">
        <v>120</v>
      </c>
      <c r="I5" s="163" t="s">
        <v>157</v>
      </c>
      <c r="J5" s="12" t="s">
        <v>120</v>
      </c>
      <c r="K5" s="13" t="s">
        <v>157</v>
      </c>
      <c r="L5" s="12" t="s">
        <v>120</v>
      </c>
      <c r="M5" s="119" t="s">
        <v>157</v>
      </c>
      <c r="N5" s="12" t="s">
        <v>120</v>
      </c>
      <c r="O5" s="119" t="s">
        <v>157</v>
      </c>
    </row>
    <row r="6" spans="1:15" x14ac:dyDescent="0.2">
      <c r="A6" s="224" t="s">
        <v>36</v>
      </c>
      <c r="B6" s="96">
        <v>42759352.690990813</v>
      </c>
      <c r="C6" s="101">
        <v>5.978732485686139E-2</v>
      </c>
      <c r="D6" s="102">
        <v>37069831.259731919</v>
      </c>
      <c r="E6" s="120">
        <v>4.9764689259505064E-2</v>
      </c>
      <c r="F6" s="102">
        <v>34307866.684190132</v>
      </c>
      <c r="G6" s="120">
        <v>4.4901689740050418E-2</v>
      </c>
      <c r="H6" s="102">
        <v>38417132.680064172</v>
      </c>
      <c r="I6" s="164">
        <v>4.5177591265256604E-2</v>
      </c>
      <c r="J6" s="162">
        <v>32766864.508385289</v>
      </c>
      <c r="K6" s="183">
        <v>3.5380446255966765E-2</v>
      </c>
      <c r="L6" s="162">
        <v>27668299.681654248</v>
      </c>
      <c r="M6" s="120">
        <v>2.8575506534780491E-2</v>
      </c>
      <c r="N6" s="102">
        <v>24058629.470800743</v>
      </c>
      <c r="O6" s="227">
        <v>2.3044750437488246E-2</v>
      </c>
    </row>
    <row r="7" spans="1:15" x14ac:dyDescent="0.2">
      <c r="A7" s="224" t="s">
        <v>177</v>
      </c>
      <c r="B7" s="96">
        <v>48034526.244796298</v>
      </c>
      <c r="C7" s="101">
        <v>6.7163220306376545E-2</v>
      </c>
      <c r="D7" s="100">
        <v>44023128.861684963</v>
      </c>
      <c r="E7" s="93">
        <v>5.9099198825129595E-2</v>
      </c>
      <c r="F7" s="100">
        <v>51320839.015274189</v>
      </c>
      <c r="G7" s="93">
        <v>6.7168046672072268E-2</v>
      </c>
      <c r="H7" s="100">
        <v>45894551.400345191</v>
      </c>
      <c r="I7" s="101">
        <v>5.397084945756659E-2</v>
      </c>
      <c r="J7" s="96">
        <v>46498114.706720822</v>
      </c>
      <c r="K7" s="95">
        <v>5.0206941465635632E-2</v>
      </c>
      <c r="L7" s="96">
        <v>45983014.215920039</v>
      </c>
      <c r="M7" s="93">
        <v>4.7490736269825085E-2</v>
      </c>
      <c r="N7" s="100">
        <v>52220232.740824334</v>
      </c>
      <c r="O7" s="228">
        <v>5.0019567106280263E-2</v>
      </c>
    </row>
    <row r="8" spans="1:15" x14ac:dyDescent="0.2">
      <c r="A8" s="224" t="s">
        <v>174</v>
      </c>
      <c r="B8" s="96">
        <v>21894975.163696561</v>
      </c>
      <c r="C8" s="101">
        <v>3.0614167672389645E-2</v>
      </c>
      <c r="D8" s="100">
        <v>28120011.540808246</v>
      </c>
      <c r="E8" s="93">
        <v>3.7749932728238123E-2</v>
      </c>
      <c r="F8" s="100">
        <v>22539092.108494844</v>
      </c>
      <c r="G8" s="93">
        <v>2.9498870629120974E-2</v>
      </c>
      <c r="H8" s="100">
        <v>25548339.243263096</v>
      </c>
      <c r="I8" s="101">
        <v>3.0044210676795552E-2</v>
      </c>
      <c r="J8" s="96">
        <v>32384669.071145408</v>
      </c>
      <c r="K8" s="95">
        <v>3.4967765783501026E-2</v>
      </c>
      <c r="L8" s="96">
        <v>26404318.729233954</v>
      </c>
      <c r="M8" s="93">
        <v>2.7270081323209822E-2</v>
      </c>
      <c r="N8" s="100">
        <v>26969065.514753688</v>
      </c>
      <c r="O8" s="228">
        <v>2.5832534852995682E-2</v>
      </c>
    </row>
    <row r="9" spans="1:15" x14ac:dyDescent="0.2">
      <c r="A9" s="224" t="s">
        <v>28</v>
      </c>
      <c r="B9" s="96">
        <v>225982901.65301335</v>
      </c>
      <c r="C9" s="101">
        <v>0.31597562411349484</v>
      </c>
      <c r="D9" s="100">
        <v>246448671.2591188</v>
      </c>
      <c r="E9" s="93">
        <v>0.3308469752046197</v>
      </c>
      <c r="F9" s="100">
        <v>278739428.18157333</v>
      </c>
      <c r="G9" s="93">
        <v>0.3648105385781879</v>
      </c>
      <c r="H9" s="100">
        <v>334067399.02909315</v>
      </c>
      <c r="I9" s="101">
        <v>0.39285494141564709</v>
      </c>
      <c r="J9" s="96">
        <v>327961260.6374386</v>
      </c>
      <c r="K9" s="95">
        <v>0.35412041799277444</v>
      </c>
      <c r="L9" s="96">
        <v>395013843.19325954</v>
      </c>
      <c r="M9" s="93">
        <v>0.40796582324797442</v>
      </c>
      <c r="N9" s="100">
        <v>417224270.62494087</v>
      </c>
      <c r="O9" s="228">
        <v>0.39964160072725918</v>
      </c>
    </row>
    <row r="10" spans="1:15" x14ac:dyDescent="0.2">
      <c r="A10" s="224" t="s">
        <v>35</v>
      </c>
      <c r="B10" s="96">
        <v>108491910.72051483</v>
      </c>
      <c r="C10" s="101">
        <v>0.15169642902371824</v>
      </c>
      <c r="D10" s="100">
        <v>131276187.67130454</v>
      </c>
      <c r="E10" s="93">
        <v>0.17623276029668619</v>
      </c>
      <c r="F10" s="100">
        <v>138015972.26831287</v>
      </c>
      <c r="G10" s="93">
        <v>0.18063350959734781</v>
      </c>
      <c r="H10" s="100">
        <v>137466935.51018214</v>
      </c>
      <c r="I10" s="101">
        <v>0.16165769258956636</v>
      </c>
      <c r="J10" s="96">
        <v>193572670.13451385</v>
      </c>
      <c r="K10" s="95">
        <v>0.20901259717924855</v>
      </c>
      <c r="L10" s="96">
        <v>172343287.53814787</v>
      </c>
      <c r="M10" s="93">
        <v>0.17799419537649921</v>
      </c>
      <c r="N10" s="100">
        <v>191539503.38323793</v>
      </c>
      <c r="O10" s="228">
        <v>0.18346764348086714</v>
      </c>
    </row>
    <row r="11" spans="1:15" x14ac:dyDescent="0.2">
      <c r="A11" s="224" t="s">
        <v>175</v>
      </c>
      <c r="B11" s="96">
        <v>46305147.352312192</v>
      </c>
      <c r="C11" s="101">
        <v>6.4745154289504142E-2</v>
      </c>
      <c r="D11" s="100">
        <v>39497818.092771307</v>
      </c>
      <c r="E11" s="93">
        <v>5.3024159458486722E-2</v>
      </c>
      <c r="F11" s="100">
        <v>42712577.088702947</v>
      </c>
      <c r="G11" s="93">
        <v>5.590166541362724E-2</v>
      </c>
      <c r="H11" s="100">
        <v>50220218.034249321</v>
      </c>
      <c r="I11" s="101">
        <v>5.9057725689682955E-2</v>
      </c>
      <c r="J11" s="96">
        <v>55827929.211852558</v>
      </c>
      <c r="K11" s="95">
        <v>6.0280929490717471E-2</v>
      </c>
      <c r="L11" s="96">
        <v>55433203.313989997</v>
      </c>
      <c r="M11" s="93">
        <v>5.7250784535670091E-2</v>
      </c>
      <c r="N11" s="100">
        <v>71391372.521406859</v>
      </c>
      <c r="O11" s="228">
        <v>6.8382796498957024E-2</v>
      </c>
    </row>
    <row r="12" spans="1:15" x14ac:dyDescent="0.2">
      <c r="A12" s="224" t="s">
        <v>34</v>
      </c>
      <c r="B12" s="96">
        <v>85136753.943097234</v>
      </c>
      <c r="C12" s="101">
        <v>0.11904059451131702</v>
      </c>
      <c r="D12" s="100">
        <v>62762328.195982352</v>
      </c>
      <c r="E12" s="93">
        <v>8.4255785735635483E-2</v>
      </c>
      <c r="F12" s="100">
        <v>55149963.215037473</v>
      </c>
      <c r="G12" s="93">
        <v>7.2179554626693107E-2</v>
      </c>
      <c r="H12" s="100">
        <v>54149906.498722009</v>
      </c>
      <c r="I12" s="101">
        <v>6.3678941456258589E-2</v>
      </c>
      <c r="J12" s="96">
        <v>56672031.102670737</v>
      </c>
      <c r="K12" s="95">
        <v>6.119235943773025E-2</v>
      </c>
      <c r="L12" s="96">
        <v>72894905.383541644</v>
      </c>
      <c r="M12" s="93">
        <v>7.5285032658539558E-2</v>
      </c>
      <c r="N12" s="100">
        <v>79374430.643342793</v>
      </c>
      <c r="O12" s="228">
        <v>7.6029432495876681E-2</v>
      </c>
    </row>
    <row r="13" spans="1:15" x14ac:dyDescent="0.2">
      <c r="A13" s="224" t="s">
        <v>33</v>
      </c>
      <c r="B13" s="96">
        <v>24530573.577422973</v>
      </c>
      <c r="C13" s="101">
        <v>3.4299335212049101E-2</v>
      </c>
      <c r="D13" s="100">
        <v>22412377.555347841</v>
      </c>
      <c r="E13" s="93">
        <v>3.0087674173477127E-2</v>
      </c>
      <c r="F13" s="100">
        <v>24955286.787352111</v>
      </c>
      <c r="G13" s="93">
        <v>3.2661154802027741E-2</v>
      </c>
      <c r="H13" s="100">
        <v>27227918.338572338</v>
      </c>
      <c r="I13" s="101">
        <v>3.2019353863494818E-2</v>
      </c>
      <c r="J13" s="96">
        <v>26606111.123863686</v>
      </c>
      <c r="K13" s="95">
        <v>2.8728293012510966E-2</v>
      </c>
      <c r="L13" s="96">
        <v>30527273.991829924</v>
      </c>
      <c r="M13" s="93">
        <v>3.1528222821042361E-2</v>
      </c>
      <c r="N13" s="100">
        <v>20167248.087262113</v>
      </c>
      <c r="O13" s="228">
        <v>1.9317359691910969E-2</v>
      </c>
    </row>
    <row r="14" spans="1:15" x14ac:dyDescent="0.2">
      <c r="A14" s="224" t="s">
        <v>32</v>
      </c>
      <c r="B14" s="96">
        <v>40133286.948362723</v>
      </c>
      <c r="C14" s="101">
        <v>5.611548616499408E-2</v>
      </c>
      <c r="D14" s="100">
        <v>53278474.089585111</v>
      </c>
      <c r="E14" s="93">
        <v>7.1524110501385893E-2</v>
      </c>
      <c r="F14" s="100">
        <v>45857199.170940191</v>
      </c>
      <c r="G14" s="93">
        <v>6.0017305898828137E-2</v>
      </c>
      <c r="H14" s="100">
        <v>46177468.574961245</v>
      </c>
      <c r="I14" s="101">
        <v>5.4303553008952614E-2</v>
      </c>
      <c r="J14" s="96">
        <v>43260888.277833991</v>
      </c>
      <c r="K14" s="95">
        <v>4.6711504309715039E-2</v>
      </c>
      <c r="L14" s="96">
        <v>50670328.349700272</v>
      </c>
      <c r="M14" s="93">
        <v>5.2331741217780663E-2</v>
      </c>
      <c r="N14" s="100">
        <v>57385524.114393339</v>
      </c>
      <c r="O14" s="228">
        <v>5.4967182712783336E-2</v>
      </c>
    </row>
    <row r="15" spans="1:15" x14ac:dyDescent="0.2">
      <c r="A15" s="224" t="s">
        <v>24</v>
      </c>
      <c r="B15" s="96">
        <v>22884880.645300698</v>
      </c>
      <c r="C15" s="101">
        <v>3.1998281249457992E-2</v>
      </c>
      <c r="D15" s="100">
        <v>26369905.571587786</v>
      </c>
      <c r="E15" s="93">
        <v>3.5400489076357552E-2</v>
      </c>
      <c r="F15" s="100">
        <v>22396554.061506495</v>
      </c>
      <c r="G15" s="93">
        <v>2.9312318686939943E-2</v>
      </c>
      <c r="H15" s="100">
        <v>30253452.081111416</v>
      </c>
      <c r="I15" s="101">
        <v>3.557730619476298E-2</v>
      </c>
      <c r="J15" s="96">
        <v>20146418.285048749</v>
      </c>
      <c r="K15" s="95">
        <v>2.1753356022270156E-2</v>
      </c>
      <c r="L15" s="96">
        <v>21968480.857575562</v>
      </c>
      <c r="M15" s="93">
        <v>2.2688798210505637E-2</v>
      </c>
      <c r="N15" s="100">
        <v>19994129.0614837</v>
      </c>
      <c r="O15" s="228">
        <v>1.9151536250060861E-2</v>
      </c>
    </row>
    <row r="16" spans="1:15" x14ac:dyDescent="0.2">
      <c r="A16" s="224" t="s">
        <v>31</v>
      </c>
      <c r="B16" s="96">
        <v>49036624.813796252</v>
      </c>
      <c r="C16" s="101">
        <v>6.8564382599837062E-2</v>
      </c>
      <c r="D16" s="100">
        <v>53643562.3112977</v>
      </c>
      <c r="E16" s="93">
        <v>7.2014226082936131E-2</v>
      </c>
      <c r="F16" s="100">
        <v>48071493.374277614</v>
      </c>
      <c r="G16" s="93">
        <v>6.2915345355104402E-2</v>
      </c>
      <c r="H16" s="100">
        <v>60934823.082014285</v>
      </c>
      <c r="I16" s="101">
        <v>7.1657834382015798E-2</v>
      </c>
      <c r="J16" s="96">
        <v>90432246.380386725</v>
      </c>
      <c r="K16" s="95">
        <v>9.7645389049929782E-2</v>
      </c>
      <c r="L16" s="96">
        <v>69345336.195447698</v>
      </c>
      <c r="M16" s="93">
        <v>7.1619077804172829E-2</v>
      </c>
      <c r="N16" s="100">
        <v>83671689.003034651</v>
      </c>
      <c r="O16" s="228">
        <v>8.0145595745520548E-2</v>
      </c>
    </row>
    <row r="17" spans="1:15" ht="16.5" thickBot="1" x14ac:dyDescent="0.3">
      <c r="A17" s="185" t="s">
        <v>22</v>
      </c>
      <c r="B17" s="141">
        <v>715190933.75330389</v>
      </c>
      <c r="C17" s="138">
        <v>1</v>
      </c>
      <c r="D17" s="139">
        <v>744902295.40922081</v>
      </c>
      <c r="E17" s="140">
        <v>1</v>
      </c>
      <c r="F17" s="139">
        <v>764066271.95566225</v>
      </c>
      <c r="G17" s="140">
        <v>1</v>
      </c>
      <c r="H17" s="139">
        <v>850358144.47257841</v>
      </c>
      <c r="I17" s="138">
        <v>1</v>
      </c>
      <c r="J17" s="141">
        <v>926129203.43986034</v>
      </c>
      <c r="K17" s="182">
        <v>1</v>
      </c>
      <c r="L17" s="141">
        <v>968252291.45030057</v>
      </c>
      <c r="M17" s="140">
        <v>1</v>
      </c>
      <c r="N17" s="139">
        <v>1043996095.1654811</v>
      </c>
      <c r="O17" s="226">
        <v>1</v>
      </c>
    </row>
    <row r="18" spans="1:15" ht="15.75" x14ac:dyDescent="0.25">
      <c r="A18" s="2"/>
      <c r="B18" s="87"/>
      <c r="D18" s="87"/>
      <c r="F18" s="87"/>
      <c r="H18" s="87"/>
      <c r="J18" s="87"/>
      <c r="L18" s="87"/>
    </row>
    <row r="19" spans="1:15" x14ac:dyDescent="0.2">
      <c r="A19" s="6" t="s">
        <v>21</v>
      </c>
    </row>
    <row r="20" spans="1:15" s="1" customFormat="1" ht="30.6" customHeight="1" x14ac:dyDescent="0.2">
      <c r="A20" s="542" t="s">
        <v>20</v>
      </c>
      <c r="B20" s="542"/>
      <c r="C20" s="542"/>
      <c r="D20" s="542"/>
      <c r="E20" s="542"/>
      <c r="F20" s="542"/>
      <c r="G20" s="542"/>
    </row>
    <row r="21" spans="1:15" s="1" customFormat="1" ht="48.95" customHeight="1" x14ac:dyDescent="0.2">
      <c r="A21" s="542" t="s">
        <v>19</v>
      </c>
      <c r="B21" s="542"/>
      <c r="C21" s="542"/>
      <c r="D21" s="542"/>
      <c r="E21" s="542"/>
      <c r="F21" s="542"/>
      <c r="G21" s="542"/>
    </row>
    <row r="22" spans="1:15" customFormat="1" ht="26.25" customHeight="1" x14ac:dyDescent="0.25">
      <c r="A22" s="553" t="s">
        <v>246</v>
      </c>
      <c r="B22" s="553"/>
      <c r="C22" s="553"/>
      <c r="D22" s="553"/>
      <c r="E22" s="553"/>
      <c r="F22" s="553"/>
      <c r="G22" s="553"/>
    </row>
    <row r="23" spans="1:15" customFormat="1" ht="20.100000000000001" customHeight="1" x14ac:dyDescent="0.25">
      <c r="A23" s="553" t="s">
        <v>323</v>
      </c>
      <c r="B23" s="553"/>
      <c r="C23" s="553"/>
      <c r="D23" s="553"/>
      <c r="E23" s="553"/>
      <c r="F23" s="553"/>
      <c r="G23" s="553"/>
    </row>
    <row r="24" spans="1:15" s="1" customFormat="1" x14ac:dyDescent="0.2">
      <c r="A24" s="86" t="s">
        <v>145</v>
      </c>
      <c r="B24" s="4"/>
    </row>
    <row r="26" spans="1:15" x14ac:dyDescent="0.2">
      <c r="A26" s="152" t="s">
        <v>318</v>
      </c>
    </row>
  </sheetData>
  <mergeCells count="11">
    <mergeCell ref="A23:G23"/>
    <mergeCell ref="N4:O4"/>
    <mergeCell ref="A20:G20"/>
    <mergeCell ref="A21:G21"/>
    <mergeCell ref="A22:G22"/>
    <mergeCell ref="L4:M4"/>
    <mergeCell ref="J4:K4"/>
    <mergeCell ref="H4:I4"/>
    <mergeCell ref="F4:G4"/>
    <mergeCell ref="B4:C4"/>
    <mergeCell ref="D4:E4"/>
  </mergeCells>
  <hyperlinks>
    <hyperlink ref="A1" location="Contents!A1" display="Contents "/>
  </hyperlinks>
  <pageMargins left="0.7" right="0.7" top="0.75" bottom="0.75" header="0.3" footer="0.3"/>
  <pageSetup paperSize="9" scale="59" fitToHeight="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X77"/>
  <sheetViews>
    <sheetView showGridLines="0" workbookViewId="0">
      <pane xSplit="1" ySplit="6" topLeftCell="B7" activePane="bottomRight" state="frozen"/>
      <selection pane="topRight" activeCell="B1" sqref="B1"/>
      <selection pane="bottomLeft" activeCell="A7" sqref="A7"/>
      <selection pane="bottomRight" activeCell="BS11" sqref="BS11:BS12"/>
    </sheetView>
  </sheetViews>
  <sheetFormatPr defaultColWidth="9.140625" defaultRowHeight="15" x14ac:dyDescent="0.2"/>
  <cols>
    <col min="1" max="1" width="42.140625" style="3" customWidth="1"/>
    <col min="2" max="76" width="12.42578125" style="3" customWidth="1"/>
    <col min="77" max="16384" width="9.140625" style="3"/>
  </cols>
  <sheetData>
    <row r="1" spans="1:76" x14ac:dyDescent="0.2">
      <c r="A1" s="17" t="s">
        <v>30</v>
      </c>
    </row>
    <row r="2" spans="1:76" ht="15.75" x14ac:dyDescent="0.25">
      <c r="A2" s="2" t="s">
        <v>326</v>
      </c>
    </row>
    <row r="3" spans="1:76" s="64" customFormat="1" ht="16.5" thickBot="1" x14ac:dyDescent="0.3">
      <c r="B3" s="103"/>
    </row>
    <row r="4" spans="1:76" s="233" customFormat="1" ht="30.95" customHeight="1" x14ac:dyDescent="0.25">
      <c r="A4" s="377"/>
      <c r="B4" s="563" t="s">
        <v>178</v>
      </c>
      <c r="C4" s="564"/>
      <c r="D4" s="564"/>
      <c r="E4" s="564"/>
      <c r="F4" s="564"/>
      <c r="G4" s="564"/>
      <c r="H4" s="564"/>
      <c r="I4" s="564"/>
      <c r="J4" s="564"/>
      <c r="K4" s="564"/>
      <c r="L4" s="564"/>
      <c r="M4" s="564"/>
      <c r="N4" s="564"/>
      <c r="O4" s="564"/>
      <c r="P4" s="565"/>
      <c r="Q4" s="564" t="s">
        <v>190</v>
      </c>
      <c r="R4" s="564"/>
      <c r="S4" s="564"/>
      <c r="T4" s="564"/>
      <c r="U4" s="564"/>
      <c r="V4" s="564"/>
      <c r="W4" s="564"/>
      <c r="X4" s="564"/>
      <c r="Y4" s="564"/>
      <c r="Z4" s="564"/>
      <c r="AA4" s="564"/>
      <c r="AB4" s="564"/>
      <c r="AC4" s="564"/>
      <c r="AD4" s="564"/>
      <c r="AE4" s="564"/>
      <c r="AF4" s="563" t="s">
        <v>224</v>
      </c>
      <c r="AG4" s="564"/>
      <c r="AH4" s="564"/>
      <c r="AI4" s="564"/>
      <c r="AJ4" s="564"/>
      <c r="AK4" s="564"/>
      <c r="AL4" s="564"/>
      <c r="AM4" s="564"/>
      <c r="AN4" s="564"/>
      <c r="AO4" s="564"/>
      <c r="AP4" s="564"/>
      <c r="AQ4" s="564"/>
      <c r="AR4" s="564"/>
      <c r="AS4" s="564"/>
      <c r="AT4" s="565"/>
      <c r="AU4" s="564" t="s">
        <v>249</v>
      </c>
      <c r="AV4" s="564"/>
      <c r="AW4" s="564"/>
      <c r="AX4" s="564"/>
      <c r="AY4" s="564"/>
      <c r="AZ4" s="564"/>
      <c r="BA4" s="564"/>
      <c r="BB4" s="564"/>
      <c r="BC4" s="564"/>
      <c r="BD4" s="564"/>
      <c r="BE4" s="564"/>
      <c r="BF4" s="564"/>
      <c r="BG4" s="564"/>
      <c r="BH4" s="564"/>
      <c r="BI4" s="564"/>
      <c r="BJ4" s="563" t="s">
        <v>327</v>
      </c>
      <c r="BK4" s="564"/>
      <c r="BL4" s="564"/>
      <c r="BM4" s="564"/>
      <c r="BN4" s="564"/>
      <c r="BO4" s="564"/>
      <c r="BP4" s="564"/>
      <c r="BQ4" s="564"/>
      <c r="BR4" s="564"/>
      <c r="BS4" s="564"/>
      <c r="BT4" s="564"/>
      <c r="BU4" s="564"/>
      <c r="BV4" s="564"/>
      <c r="BW4" s="564"/>
      <c r="BX4" s="565"/>
    </row>
    <row r="5" spans="1:76" s="426" customFormat="1" ht="26.45" customHeight="1" x14ac:dyDescent="0.25">
      <c r="A5" s="561" t="s">
        <v>152</v>
      </c>
      <c r="B5" s="560" t="s">
        <v>250</v>
      </c>
      <c r="C5" s="558"/>
      <c r="D5" s="558"/>
      <c r="E5" s="558" t="s">
        <v>47</v>
      </c>
      <c r="F5" s="558"/>
      <c r="G5" s="558"/>
      <c r="H5" s="558" t="s">
        <v>46</v>
      </c>
      <c r="I5" s="558"/>
      <c r="J5" s="558"/>
      <c r="K5" s="558" t="s">
        <v>45</v>
      </c>
      <c r="L5" s="558"/>
      <c r="M5" s="558"/>
      <c r="N5" s="558" t="s">
        <v>44</v>
      </c>
      <c r="O5" s="558"/>
      <c r="P5" s="559"/>
      <c r="Q5" s="558" t="s">
        <v>250</v>
      </c>
      <c r="R5" s="558"/>
      <c r="S5" s="558"/>
      <c r="T5" s="558" t="s">
        <v>47</v>
      </c>
      <c r="U5" s="558"/>
      <c r="V5" s="558"/>
      <c r="W5" s="558" t="s">
        <v>46</v>
      </c>
      <c r="X5" s="558"/>
      <c r="Y5" s="558"/>
      <c r="Z5" s="558" t="s">
        <v>45</v>
      </c>
      <c r="AA5" s="558"/>
      <c r="AB5" s="558"/>
      <c r="AC5" s="558" t="s">
        <v>44</v>
      </c>
      <c r="AD5" s="558"/>
      <c r="AE5" s="558"/>
      <c r="AF5" s="560" t="s">
        <v>250</v>
      </c>
      <c r="AG5" s="558"/>
      <c r="AH5" s="558"/>
      <c r="AI5" s="558" t="s">
        <v>47</v>
      </c>
      <c r="AJ5" s="558"/>
      <c r="AK5" s="558"/>
      <c r="AL5" s="558" t="s">
        <v>46</v>
      </c>
      <c r="AM5" s="558"/>
      <c r="AN5" s="558"/>
      <c r="AO5" s="558" t="s">
        <v>45</v>
      </c>
      <c r="AP5" s="558"/>
      <c r="AQ5" s="558"/>
      <c r="AR5" s="558" t="s">
        <v>44</v>
      </c>
      <c r="AS5" s="558"/>
      <c r="AT5" s="559"/>
      <c r="AU5" s="558" t="s">
        <v>250</v>
      </c>
      <c r="AV5" s="558"/>
      <c r="AW5" s="558"/>
      <c r="AX5" s="558" t="s">
        <v>47</v>
      </c>
      <c r="AY5" s="558"/>
      <c r="AZ5" s="558"/>
      <c r="BA5" s="558" t="s">
        <v>46</v>
      </c>
      <c r="BB5" s="558"/>
      <c r="BC5" s="558"/>
      <c r="BD5" s="558" t="s">
        <v>45</v>
      </c>
      <c r="BE5" s="558"/>
      <c r="BF5" s="558"/>
      <c r="BG5" s="558" t="s">
        <v>44</v>
      </c>
      <c r="BH5" s="558"/>
      <c r="BI5" s="558"/>
      <c r="BJ5" s="560" t="s">
        <v>250</v>
      </c>
      <c r="BK5" s="558"/>
      <c r="BL5" s="558"/>
      <c r="BM5" s="558" t="s">
        <v>47</v>
      </c>
      <c r="BN5" s="558"/>
      <c r="BO5" s="558"/>
      <c r="BP5" s="558" t="s">
        <v>46</v>
      </c>
      <c r="BQ5" s="558"/>
      <c r="BR5" s="558"/>
      <c r="BS5" s="558" t="s">
        <v>45</v>
      </c>
      <c r="BT5" s="558"/>
      <c r="BU5" s="558"/>
      <c r="BV5" s="558" t="s">
        <v>354</v>
      </c>
      <c r="BW5" s="558"/>
      <c r="BX5" s="559"/>
    </row>
    <row r="6" spans="1:76" s="233" customFormat="1" ht="32.25" thickBot="1" x14ac:dyDescent="0.3">
      <c r="A6" s="562"/>
      <c r="B6" s="427" t="s">
        <v>124</v>
      </c>
      <c r="C6" s="428" t="s">
        <v>43</v>
      </c>
      <c r="D6" s="428" t="s">
        <v>42</v>
      </c>
      <c r="E6" s="428" t="s">
        <v>124</v>
      </c>
      <c r="F6" s="428" t="s">
        <v>41</v>
      </c>
      <c r="G6" s="428" t="s">
        <v>37</v>
      </c>
      <c r="H6" s="428" t="s">
        <v>124</v>
      </c>
      <c r="I6" s="428" t="s">
        <v>40</v>
      </c>
      <c r="J6" s="428" t="s">
        <v>37</v>
      </c>
      <c r="K6" s="428" t="s">
        <v>124</v>
      </c>
      <c r="L6" s="428" t="s">
        <v>39</v>
      </c>
      <c r="M6" s="428" t="s">
        <v>37</v>
      </c>
      <c r="N6" s="428" t="s">
        <v>124</v>
      </c>
      <c r="O6" s="428" t="s">
        <v>38</v>
      </c>
      <c r="P6" s="429" t="s">
        <v>37</v>
      </c>
      <c r="Q6" s="428" t="s">
        <v>124</v>
      </c>
      <c r="R6" s="428" t="s">
        <v>43</v>
      </c>
      <c r="S6" s="428" t="s">
        <v>42</v>
      </c>
      <c r="T6" s="428" t="s">
        <v>124</v>
      </c>
      <c r="U6" s="428" t="s">
        <v>41</v>
      </c>
      <c r="V6" s="428" t="s">
        <v>37</v>
      </c>
      <c r="W6" s="428" t="s">
        <v>124</v>
      </c>
      <c r="X6" s="428" t="s">
        <v>40</v>
      </c>
      <c r="Y6" s="428" t="s">
        <v>37</v>
      </c>
      <c r="Z6" s="428" t="s">
        <v>124</v>
      </c>
      <c r="AA6" s="428" t="s">
        <v>39</v>
      </c>
      <c r="AB6" s="428" t="s">
        <v>37</v>
      </c>
      <c r="AC6" s="428" t="s">
        <v>124</v>
      </c>
      <c r="AD6" s="428" t="s">
        <v>38</v>
      </c>
      <c r="AE6" s="428" t="s">
        <v>37</v>
      </c>
      <c r="AF6" s="427" t="s">
        <v>124</v>
      </c>
      <c r="AG6" s="428" t="s">
        <v>43</v>
      </c>
      <c r="AH6" s="428" t="s">
        <v>42</v>
      </c>
      <c r="AI6" s="428" t="s">
        <v>124</v>
      </c>
      <c r="AJ6" s="428" t="s">
        <v>41</v>
      </c>
      <c r="AK6" s="428" t="s">
        <v>37</v>
      </c>
      <c r="AL6" s="428" t="s">
        <v>124</v>
      </c>
      <c r="AM6" s="428" t="s">
        <v>40</v>
      </c>
      <c r="AN6" s="428" t="s">
        <v>37</v>
      </c>
      <c r="AO6" s="428" t="s">
        <v>124</v>
      </c>
      <c r="AP6" s="428" t="s">
        <v>39</v>
      </c>
      <c r="AQ6" s="428" t="s">
        <v>37</v>
      </c>
      <c r="AR6" s="428" t="s">
        <v>124</v>
      </c>
      <c r="AS6" s="428" t="s">
        <v>38</v>
      </c>
      <c r="AT6" s="429" t="s">
        <v>37</v>
      </c>
      <c r="AU6" s="428" t="s">
        <v>124</v>
      </c>
      <c r="AV6" s="428" t="s">
        <v>43</v>
      </c>
      <c r="AW6" s="428" t="s">
        <v>42</v>
      </c>
      <c r="AX6" s="428" t="s">
        <v>124</v>
      </c>
      <c r="AY6" s="428" t="s">
        <v>41</v>
      </c>
      <c r="AZ6" s="428" t="s">
        <v>37</v>
      </c>
      <c r="BA6" s="428" t="s">
        <v>124</v>
      </c>
      <c r="BB6" s="428" t="s">
        <v>40</v>
      </c>
      <c r="BC6" s="428" t="s">
        <v>37</v>
      </c>
      <c r="BD6" s="428" t="s">
        <v>124</v>
      </c>
      <c r="BE6" s="428" t="s">
        <v>39</v>
      </c>
      <c r="BF6" s="428" t="s">
        <v>37</v>
      </c>
      <c r="BG6" s="428" t="s">
        <v>124</v>
      </c>
      <c r="BH6" s="428" t="s">
        <v>38</v>
      </c>
      <c r="BI6" s="428" t="s">
        <v>37</v>
      </c>
      <c r="BJ6" s="427" t="s">
        <v>124</v>
      </c>
      <c r="BK6" s="428" t="s">
        <v>43</v>
      </c>
      <c r="BL6" s="428" t="s">
        <v>42</v>
      </c>
      <c r="BM6" s="428" t="s">
        <v>124</v>
      </c>
      <c r="BN6" s="428" t="s">
        <v>41</v>
      </c>
      <c r="BO6" s="428" t="s">
        <v>37</v>
      </c>
      <c r="BP6" s="428" t="s">
        <v>124</v>
      </c>
      <c r="BQ6" s="428" t="s">
        <v>40</v>
      </c>
      <c r="BR6" s="428" t="s">
        <v>37</v>
      </c>
      <c r="BS6" s="428" t="s">
        <v>124</v>
      </c>
      <c r="BT6" s="428" t="s">
        <v>39</v>
      </c>
      <c r="BU6" s="428" t="s">
        <v>37</v>
      </c>
      <c r="BV6" s="428" t="s">
        <v>124</v>
      </c>
      <c r="BW6" s="428" t="s">
        <v>38</v>
      </c>
      <c r="BX6" s="429" t="s">
        <v>37</v>
      </c>
    </row>
    <row r="7" spans="1:76" x14ac:dyDescent="0.2">
      <c r="A7" s="225" t="s">
        <v>36</v>
      </c>
      <c r="B7" s="387">
        <v>74805.475186877287</v>
      </c>
      <c r="C7" s="24">
        <v>3.7407072880628917E-2</v>
      </c>
      <c r="D7" s="9">
        <v>0.35090367959328045</v>
      </c>
      <c r="E7" s="10">
        <v>99620.785222327846</v>
      </c>
      <c r="F7" s="24">
        <v>5.3703787846584874E-2</v>
      </c>
      <c r="G7" s="9">
        <v>0.46730937823945679</v>
      </c>
      <c r="H7" s="104">
        <v>25580.518201879826</v>
      </c>
      <c r="I7" s="24">
        <v>6.1369390090607913E-2</v>
      </c>
      <c r="J7" s="9">
        <v>0.11999520009087757</v>
      </c>
      <c r="K7" s="76">
        <v>13172.733423618016</v>
      </c>
      <c r="L7" s="24">
        <v>5.8308991824004501E-2</v>
      </c>
      <c r="M7" s="9">
        <v>6.1791742076385173E-2</v>
      </c>
      <c r="N7" s="10">
        <v>213179.51203470299</v>
      </c>
      <c r="O7" s="24">
        <v>4.7399408268952045E-2</v>
      </c>
      <c r="P7" s="23">
        <f>N7/$N7</f>
        <v>1</v>
      </c>
      <c r="Q7" s="96">
        <v>67324.568549789154</v>
      </c>
      <c r="R7" s="93">
        <v>3.0928663385051541E-2</v>
      </c>
      <c r="S7" s="95">
        <v>0.32407132992858839</v>
      </c>
      <c r="T7" s="94">
        <v>101877.88787740649</v>
      </c>
      <c r="U7" s="93">
        <v>5.3226948833014535E-2</v>
      </c>
      <c r="V7" s="95">
        <v>0.49039605193058661</v>
      </c>
      <c r="W7" s="96">
        <v>33779.037154849859</v>
      </c>
      <c r="X7" s="93">
        <v>8.0937497427808688E-2</v>
      </c>
      <c r="Y7" s="95">
        <v>0.16259766278908711</v>
      </c>
      <c r="Z7" s="75">
        <v>4764.6484929866947</v>
      </c>
      <c r="AA7" s="93">
        <v>2.8586818467557489E-2</v>
      </c>
      <c r="AB7" s="95">
        <v>2.2934955351738062E-2</v>
      </c>
      <c r="AC7" s="94">
        <v>207746.14207503217</v>
      </c>
      <c r="AD7" s="93">
        <v>4.4439408880622699E-2</v>
      </c>
      <c r="AE7" s="93">
        <v>1</v>
      </c>
      <c r="AF7" s="153">
        <v>50730.910019231691</v>
      </c>
      <c r="AG7" s="93">
        <v>2.1711728854666927E-2</v>
      </c>
      <c r="AH7" s="95">
        <v>0.2422420083146371</v>
      </c>
      <c r="AI7" s="94">
        <v>119354.79378173238</v>
      </c>
      <c r="AJ7" s="93">
        <v>6.290311626367126E-2</v>
      </c>
      <c r="AK7" s="95">
        <v>0.56992364096574688</v>
      </c>
      <c r="AL7" s="96">
        <v>33627.894691318019</v>
      </c>
      <c r="AM7" s="93">
        <v>8.013748036645324E-2</v>
      </c>
      <c r="AN7" s="95">
        <v>0.16057446519941948</v>
      </c>
      <c r="AO7" s="75">
        <v>5708.8314660248334</v>
      </c>
      <c r="AP7" s="93">
        <v>3.9961485610316032E-2</v>
      </c>
      <c r="AQ7" s="95">
        <v>2.7259885520196581E-2</v>
      </c>
      <c r="AR7" s="94">
        <v>209422.42995830692</v>
      </c>
      <c r="AS7" s="93">
        <v>4.3661587543042515E-2</v>
      </c>
      <c r="AT7" s="160">
        <v>1</v>
      </c>
      <c r="AU7" s="96">
        <v>47301.207759859251</v>
      </c>
      <c r="AV7" s="93">
        <v>1.8935327712453286E-2</v>
      </c>
      <c r="AW7" s="95">
        <v>0.24441128142642027</v>
      </c>
      <c r="AX7" s="94">
        <v>106302.01604541035</v>
      </c>
      <c r="AY7" s="93">
        <v>5.6045599873997723E-2</v>
      </c>
      <c r="AZ7" s="95">
        <v>0.54927586821406649</v>
      </c>
      <c r="BA7" s="96">
        <v>28180.277602614475</v>
      </c>
      <c r="BB7" s="93">
        <v>6.6107624354414404E-2</v>
      </c>
      <c r="BC7" s="95">
        <v>0.14561103375572135</v>
      </c>
      <c r="BD7" s="76">
        <v>11747.695203837065</v>
      </c>
      <c r="BE7" s="93">
        <v>9.2190770430791949E-2</v>
      </c>
      <c r="BF7" s="95">
        <v>6.0701816603791772E-2</v>
      </c>
      <c r="BG7" s="94">
        <v>193531.19661172116</v>
      </c>
      <c r="BH7" s="93">
        <v>3.9109435634242726E-2</v>
      </c>
      <c r="BI7" s="93">
        <v>1</v>
      </c>
      <c r="BJ7" s="389">
        <v>41445.724491069668</v>
      </c>
      <c r="BK7" s="239">
        <f t="shared" ref="BK7:BK18" si="0">BJ7/BJ$18</f>
        <v>1.5368389580879794E-2</v>
      </c>
      <c r="BL7" s="240">
        <f t="shared" ref="BL7:BL18" si="1">BJ7/$BV7</f>
        <v>0.2510937205485741</v>
      </c>
      <c r="BM7" s="241">
        <v>98348.762990544026</v>
      </c>
      <c r="BN7" s="239">
        <f t="shared" ref="BN7:BN18" si="2">BM7/BM$18</f>
        <v>5.0673197210570647E-2</v>
      </c>
      <c r="BO7" s="240">
        <f t="shared" ref="BO7:BO18" si="3">BM7/$BV7</f>
        <v>0.59583363818303137</v>
      </c>
      <c r="BP7" s="238">
        <v>16148.396982572058</v>
      </c>
      <c r="BQ7" s="239">
        <f t="shared" ref="BQ7:BQ18" si="4">BP7/BP$18</f>
        <v>3.7584333061420179E-2</v>
      </c>
      <c r="BR7" s="240">
        <f t="shared" ref="BR7:BR18" si="5">BP7/$BV7</f>
        <v>9.7833036556595046E-2</v>
      </c>
      <c r="BS7" s="470">
        <v>9117.8920479532117</v>
      </c>
      <c r="BT7" s="239">
        <f t="shared" ref="BT7:BT18" si="6">BS7/BS$18</f>
        <v>6.9183502229706859E-2</v>
      </c>
      <c r="BU7" s="240">
        <f t="shared" ref="BU7:BU18" si="7">BS7/$BV7</f>
        <v>5.5239604711799346E-2</v>
      </c>
      <c r="BV7" s="241">
        <v>165060.77651213898</v>
      </c>
      <c r="BW7" s="239">
        <f t="shared" ref="BW7:BW18" si="8">BV7/BV$18</f>
        <v>3.174788624147426E-2</v>
      </c>
      <c r="BX7" s="242">
        <f t="shared" ref="BX7:BX18" si="9">BV7/$BV7</f>
        <v>1</v>
      </c>
    </row>
    <row r="8" spans="1:76" x14ac:dyDescent="0.2">
      <c r="A8" s="225" t="s">
        <v>177</v>
      </c>
      <c r="B8" s="387">
        <v>173900.68936619139</v>
      </c>
      <c r="C8" s="24">
        <v>8.6960422948478083E-2</v>
      </c>
      <c r="D8" s="9">
        <v>0.44815016111155415</v>
      </c>
      <c r="E8" s="10">
        <v>170070.93211290237</v>
      </c>
      <c r="F8" s="24">
        <v>9.1682205040632236E-2</v>
      </c>
      <c r="G8" s="9">
        <v>0.43828069862503405</v>
      </c>
      <c r="H8" s="104">
        <v>14056.178151172464</v>
      </c>
      <c r="I8" s="24">
        <v>3.3721720308191094E-2</v>
      </c>
      <c r="J8" s="9">
        <v>3.6223424565016767E-2</v>
      </c>
      <c r="K8" s="94">
        <v>30013.317960459743</v>
      </c>
      <c r="L8" s="24">
        <v>0.13285369522698712</v>
      </c>
      <c r="M8" s="9">
        <v>7.7345715698394962E-2</v>
      </c>
      <c r="N8" s="10">
        <v>388041.117590726</v>
      </c>
      <c r="O8" s="24">
        <v>8.6279019884561478E-2</v>
      </c>
      <c r="P8" s="23">
        <f t="shared" ref="P8:P17" si="10">N8/$N8</f>
        <v>1</v>
      </c>
      <c r="Q8" s="96">
        <v>156501.08818210519</v>
      </c>
      <c r="R8" s="93">
        <v>7.1896034093392763E-2</v>
      </c>
      <c r="S8" s="95">
        <v>0.42493709184842399</v>
      </c>
      <c r="T8" s="94">
        <v>167859.58676659677</v>
      </c>
      <c r="U8" s="93">
        <v>8.7699635535318676E-2</v>
      </c>
      <c r="V8" s="95">
        <v>0.45577807456825015</v>
      </c>
      <c r="W8" s="96">
        <v>14898.548933769829</v>
      </c>
      <c r="X8" s="93">
        <v>3.5698213080414758E-2</v>
      </c>
      <c r="Y8" s="95">
        <v>4.0453048155875311E-2</v>
      </c>
      <c r="Z8" s="76">
        <v>29033.144998165892</v>
      </c>
      <c r="AA8" s="93">
        <v>0.1741923348231264</v>
      </c>
      <c r="AB8" s="95">
        <v>7.8831785427450535E-2</v>
      </c>
      <c r="AC8" s="94">
        <v>368292.36888063769</v>
      </c>
      <c r="AD8" s="93">
        <v>7.878218581979049E-2</v>
      </c>
      <c r="AE8" s="93">
        <v>1</v>
      </c>
      <c r="AF8" s="153">
        <v>95928.685983329138</v>
      </c>
      <c r="AG8" s="93">
        <v>4.1055396377966916E-2</v>
      </c>
      <c r="AH8" s="95">
        <v>0.30494883532588657</v>
      </c>
      <c r="AI8" s="94">
        <v>176021.03473295635</v>
      </c>
      <c r="AJ8" s="93">
        <v>9.276771599896573E-2</v>
      </c>
      <c r="AK8" s="95">
        <v>0.55955535077381069</v>
      </c>
      <c r="AL8" s="96">
        <v>16640.074270143115</v>
      </c>
      <c r="AM8" s="93">
        <v>3.9654389231336455E-2</v>
      </c>
      <c r="AN8" s="95">
        <v>5.2897329056485143E-2</v>
      </c>
      <c r="AO8" s="76">
        <v>25983.257508800609</v>
      </c>
      <c r="AP8" s="93">
        <v>0.18188127942233331</v>
      </c>
      <c r="AQ8" s="95">
        <v>8.259848484381753E-2</v>
      </c>
      <c r="AR8" s="94">
        <v>314573.05249522923</v>
      </c>
      <c r="AS8" s="93">
        <v>6.5583991518658999E-2</v>
      </c>
      <c r="AT8" s="160">
        <v>1</v>
      </c>
      <c r="AU8" s="96">
        <v>89630.873468276055</v>
      </c>
      <c r="AV8" s="93">
        <v>3.588047837788004E-2</v>
      </c>
      <c r="AW8" s="95">
        <v>0.3268875307614339</v>
      </c>
      <c r="AX8" s="94">
        <v>160279.6184698946</v>
      </c>
      <c r="AY8" s="93">
        <v>8.4504205083780939E-2</v>
      </c>
      <c r="AZ8" s="95">
        <v>0.58454644795526489</v>
      </c>
      <c r="BA8" s="96">
        <v>15002.982560523882</v>
      </c>
      <c r="BB8" s="93">
        <v>3.5195236515871871E-2</v>
      </c>
      <c r="BC8" s="95">
        <v>5.4716502623421724E-2</v>
      </c>
      <c r="BD8" s="75">
        <v>9281.3632777565963</v>
      </c>
      <c r="BE8" s="93">
        <v>7.2836076896595367E-2</v>
      </c>
      <c r="BF8" s="95">
        <v>3.3849518659879431E-2</v>
      </c>
      <c r="BG8" s="94">
        <v>274194.83777645114</v>
      </c>
      <c r="BH8" s="93">
        <v>5.5410215753351415E-2</v>
      </c>
      <c r="BI8" s="93">
        <v>1</v>
      </c>
      <c r="BJ8" s="390">
        <v>102264.51469393114</v>
      </c>
      <c r="BK8" s="229">
        <f t="shared" si="0"/>
        <v>3.7920459140594394E-2</v>
      </c>
      <c r="BL8" s="230">
        <f t="shared" si="1"/>
        <v>0.36044137840535317</v>
      </c>
      <c r="BM8" s="231">
        <v>157818.25507769125</v>
      </c>
      <c r="BN8" s="229">
        <f t="shared" si="2"/>
        <v>8.1314246563008591E-2</v>
      </c>
      <c r="BO8" s="230">
        <f t="shared" si="3"/>
        <v>0.55624602109519861</v>
      </c>
      <c r="BP8" s="96">
        <v>12951.631556585693</v>
      </c>
      <c r="BQ8" s="229">
        <f t="shared" si="4"/>
        <v>3.0144071553161945E-2</v>
      </c>
      <c r="BR8" s="230">
        <f t="shared" si="5"/>
        <v>4.5649304109307592E-2</v>
      </c>
      <c r="BS8" s="468">
        <v>10685.839523063576</v>
      </c>
      <c r="BT8" s="229">
        <f t="shared" si="6"/>
        <v>8.1080561009286498E-2</v>
      </c>
      <c r="BU8" s="230">
        <f t="shared" si="7"/>
        <v>3.76632963901408E-2</v>
      </c>
      <c r="BV8" s="231">
        <v>283720.24085127161</v>
      </c>
      <c r="BW8" s="229">
        <f t="shared" si="8"/>
        <v>5.4570916975465782E-2</v>
      </c>
      <c r="BX8" s="232">
        <f t="shared" si="9"/>
        <v>1</v>
      </c>
    </row>
    <row r="9" spans="1:76" x14ac:dyDescent="0.2">
      <c r="A9" s="225" t="s">
        <v>174</v>
      </c>
      <c r="B9" s="387">
        <v>34591.883462565689</v>
      </c>
      <c r="C9" s="24">
        <v>1.7297946474236325E-2</v>
      </c>
      <c r="D9" s="9">
        <v>0.1780655431701175</v>
      </c>
      <c r="E9" s="10">
        <v>133456.27712334326</v>
      </c>
      <c r="F9" s="24">
        <v>7.1943897826461947E-2</v>
      </c>
      <c r="G9" s="9">
        <v>0.68698093589343012</v>
      </c>
      <c r="H9" s="104">
        <v>10095.350416686202</v>
      </c>
      <c r="I9" s="24">
        <v>2.421942718023079E-2</v>
      </c>
      <c r="J9" s="9">
        <v>5.1966931993895245E-2</v>
      </c>
      <c r="K9" s="76">
        <v>16121.380714932871</v>
      </c>
      <c r="L9" s="24">
        <v>7.1361153837158492E-2</v>
      </c>
      <c r="M9" s="9">
        <v>8.2986588942557143E-2</v>
      </c>
      <c r="N9" s="10">
        <v>194264.89171752802</v>
      </c>
      <c r="O9" s="24">
        <v>4.3193836156937615E-2</v>
      </c>
      <c r="P9" s="23">
        <f t="shared" si="10"/>
        <v>1</v>
      </c>
      <c r="Q9" s="96">
        <v>35011.5447101018</v>
      </c>
      <c r="R9" s="93">
        <v>1.6084177058314202E-2</v>
      </c>
      <c r="S9" s="95">
        <v>0.19946357285027985</v>
      </c>
      <c r="T9" s="94">
        <v>126654.58929212672</v>
      </c>
      <c r="U9" s="93">
        <v>6.6171742310075429E-2</v>
      </c>
      <c r="V9" s="95">
        <v>0.7215613337620983</v>
      </c>
      <c r="W9" s="96">
        <v>10494.204224508432</v>
      </c>
      <c r="X9" s="93">
        <v>2.5145021852883111E-2</v>
      </c>
      <c r="Y9" s="95">
        <v>5.9786321516885337E-2</v>
      </c>
      <c r="Z9" s="75">
        <v>3368.1766283636935</v>
      </c>
      <c r="AA9" s="93">
        <v>2.0208301616253484E-2</v>
      </c>
      <c r="AB9" s="95">
        <v>1.918877187073641E-2</v>
      </c>
      <c r="AC9" s="94">
        <v>175528.51485510066</v>
      </c>
      <c r="AD9" s="93">
        <v>3.754766930418852E-2</v>
      </c>
      <c r="AE9" s="93">
        <v>1</v>
      </c>
      <c r="AF9" s="153">
        <v>32978.767837242332</v>
      </c>
      <c r="AG9" s="93">
        <v>1.4114197142763182E-2</v>
      </c>
      <c r="AH9" s="95">
        <v>0.18905205252028576</v>
      </c>
      <c r="AI9" s="94">
        <v>125755.1966132049</v>
      </c>
      <c r="AJ9" s="93">
        <v>6.6276296935230225E-2</v>
      </c>
      <c r="AK9" s="95">
        <v>0.72089649171096704</v>
      </c>
      <c r="AL9" s="96">
        <v>10603.392349788897</v>
      </c>
      <c r="AM9" s="93">
        <v>2.5268579970556097E-2</v>
      </c>
      <c r="AN9" s="95">
        <v>6.0784353657438221E-2</v>
      </c>
      <c r="AO9" s="75">
        <v>5105.4350002053134</v>
      </c>
      <c r="AP9" s="93">
        <v>3.5737745720696837E-2</v>
      </c>
      <c r="AQ9" s="95">
        <v>2.9267102111308868E-2</v>
      </c>
      <c r="AR9" s="94">
        <v>174442.79180044145</v>
      </c>
      <c r="AS9" s="93">
        <v>3.6368832254329402E-2</v>
      </c>
      <c r="AT9" s="160">
        <v>1</v>
      </c>
      <c r="AU9" s="96">
        <v>35083.003420288776</v>
      </c>
      <c r="AV9" s="93">
        <v>1.404421151935221E-2</v>
      </c>
      <c r="AW9" s="95">
        <v>0.18724334059726799</v>
      </c>
      <c r="AX9" s="94">
        <v>133491.12923657752</v>
      </c>
      <c r="AY9" s="93">
        <v>7.0380512940839607E-2</v>
      </c>
      <c r="AZ9" s="95">
        <v>0.71246251864238652</v>
      </c>
      <c r="BA9" s="96">
        <v>14426.901881478761</v>
      </c>
      <c r="BB9" s="93">
        <v>3.3843818844790534E-2</v>
      </c>
      <c r="BC9" s="95">
        <v>7.6998575931355048E-2</v>
      </c>
      <c r="BD9" s="75">
        <v>4364.7927769611815</v>
      </c>
      <c r="BE9" s="93">
        <v>3.4252983406257952E-2</v>
      </c>
      <c r="BF9" s="95">
        <v>2.3295564828990645E-2</v>
      </c>
      <c r="BG9" s="94">
        <v>187365.8273153062</v>
      </c>
      <c r="BH9" s="93">
        <v>3.7863517054287678E-2</v>
      </c>
      <c r="BI9" s="93">
        <v>1</v>
      </c>
      <c r="BJ9" s="469">
        <v>38525.288420366407</v>
      </c>
      <c r="BK9" s="229">
        <f t="shared" si="0"/>
        <v>1.4285469693925173E-2</v>
      </c>
      <c r="BL9" s="230">
        <f t="shared" si="1"/>
        <v>0.19306967538546502</v>
      </c>
      <c r="BM9" s="231">
        <v>139382.70786208953</v>
      </c>
      <c r="BN9" s="229">
        <f t="shared" si="2"/>
        <v>7.1815518858311458E-2</v>
      </c>
      <c r="BO9" s="230">
        <f t="shared" si="3"/>
        <v>0.69851713678681882</v>
      </c>
      <c r="BP9" s="96">
        <v>14583.300129614167</v>
      </c>
      <c r="BQ9" s="229">
        <f t="shared" si="4"/>
        <v>3.3941672959712621E-2</v>
      </c>
      <c r="BR9" s="230">
        <f t="shared" si="5"/>
        <v>7.3084281455630909E-2</v>
      </c>
      <c r="BS9" s="75">
        <v>7049.5602421423428</v>
      </c>
      <c r="BT9" s="229">
        <f t="shared" si="6"/>
        <v>5.3489695224039166E-2</v>
      </c>
      <c r="BU9" s="230">
        <f t="shared" si="7"/>
        <v>3.5328906372085182E-2</v>
      </c>
      <c r="BV9" s="231">
        <v>199540.85665421246</v>
      </c>
      <c r="BW9" s="229">
        <f t="shared" si="8"/>
        <v>3.8379805011509609E-2</v>
      </c>
      <c r="BX9" s="232">
        <f t="shared" si="9"/>
        <v>1</v>
      </c>
    </row>
    <row r="10" spans="1:76" x14ac:dyDescent="0.2">
      <c r="A10" s="225" t="s">
        <v>28</v>
      </c>
      <c r="B10" s="387">
        <v>497215.17981589021</v>
      </c>
      <c r="C10" s="24">
        <v>0.24863640558747233</v>
      </c>
      <c r="D10" s="9">
        <v>0.4082060281786809</v>
      </c>
      <c r="E10" s="10">
        <v>454185.5568031164</v>
      </c>
      <c r="F10" s="24">
        <v>0.24484332994467065</v>
      </c>
      <c r="G10" s="9">
        <v>0.37287936838005137</v>
      </c>
      <c r="H10" s="104">
        <v>209141.11043722354</v>
      </c>
      <c r="I10" s="24">
        <v>0.50174364292048201</v>
      </c>
      <c r="J10" s="9">
        <v>0.1717016404287372</v>
      </c>
      <c r="K10" s="94">
        <v>57507.729610599672</v>
      </c>
      <c r="L10" s="24">
        <v>0.25455747321731842</v>
      </c>
      <c r="M10" s="9">
        <v>4.7212963012530675E-2</v>
      </c>
      <c r="N10" s="10">
        <v>1218049.5766668296</v>
      </c>
      <c r="O10" s="24">
        <v>0.27082728835056508</v>
      </c>
      <c r="P10" s="23">
        <f t="shared" si="10"/>
        <v>1</v>
      </c>
      <c r="Q10" s="96">
        <v>588344.94205267064</v>
      </c>
      <c r="R10" s="93">
        <v>0.27028353926379073</v>
      </c>
      <c r="S10" s="95">
        <v>0.44231701284699909</v>
      </c>
      <c r="T10" s="94">
        <v>486697.15065894602</v>
      </c>
      <c r="U10" s="93">
        <v>0.25427896941160222</v>
      </c>
      <c r="V10" s="95">
        <v>0.36589832673591471</v>
      </c>
      <c r="W10" s="96">
        <v>215094.54277763539</v>
      </c>
      <c r="X10" s="93">
        <v>0.51538514620749054</v>
      </c>
      <c r="Y10" s="95">
        <v>0.16170781601208614</v>
      </c>
      <c r="Z10" s="94">
        <v>40006.508374363322</v>
      </c>
      <c r="AA10" s="93">
        <v>0.24003004504994371</v>
      </c>
      <c r="AB10" s="95">
        <v>3.0076844404999869E-2</v>
      </c>
      <c r="AC10" s="94">
        <v>1330143.1438636156</v>
      </c>
      <c r="AD10" s="93">
        <v>0.28453368351149921</v>
      </c>
      <c r="AE10" s="93">
        <v>1</v>
      </c>
      <c r="AF10" s="153">
        <v>646870.03440381389</v>
      </c>
      <c r="AG10" s="93">
        <v>0.27684634054189944</v>
      </c>
      <c r="AH10" s="95">
        <v>0.45068991929467045</v>
      </c>
      <c r="AI10" s="94">
        <v>524995.03873074218</v>
      </c>
      <c r="AJ10" s="93">
        <v>0.27668619678169026</v>
      </c>
      <c r="AK10" s="95">
        <v>0.36577667700086236</v>
      </c>
      <c r="AL10" s="96">
        <v>218171.23163002112</v>
      </c>
      <c r="AM10" s="93">
        <v>0.51991636561743015</v>
      </c>
      <c r="AN10" s="95">
        <v>0.15200514716433947</v>
      </c>
      <c r="AO10" s="94">
        <v>45252.142370351474</v>
      </c>
      <c r="AP10" s="93">
        <v>0.31676234391062796</v>
      </c>
      <c r="AQ10" s="95">
        <v>3.1528256540127648E-2</v>
      </c>
      <c r="AR10" s="94">
        <v>1435288.4471349288</v>
      </c>
      <c r="AS10" s="93">
        <v>0.29923715523965294</v>
      </c>
      <c r="AT10" s="160">
        <v>1</v>
      </c>
      <c r="AU10" s="96">
        <v>729187.69166530517</v>
      </c>
      <c r="AV10" s="93">
        <v>0.29190391872587945</v>
      </c>
      <c r="AW10" s="95">
        <v>0.47189129958566511</v>
      </c>
      <c r="AX10" s="94">
        <v>539774.68688344141</v>
      </c>
      <c r="AY10" s="93">
        <v>0.28458534700093219</v>
      </c>
      <c r="AZ10" s="95">
        <v>0.34931332685437866</v>
      </c>
      <c r="BA10" s="96">
        <v>230878.10606686666</v>
      </c>
      <c r="BB10" s="93">
        <v>0.54161294373164837</v>
      </c>
      <c r="BC10" s="95">
        <v>0.14941197000864648</v>
      </c>
      <c r="BD10" s="94">
        <v>45404.558693203995</v>
      </c>
      <c r="BE10" s="93">
        <v>0.35631510473896055</v>
      </c>
      <c r="BF10" s="95">
        <v>2.9383403551309688E-2</v>
      </c>
      <c r="BG10" s="94">
        <v>1545245.0433088173</v>
      </c>
      <c r="BH10" s="93">
        <v>0.31226831962221568</v>
      </c>
      <c r="BI10" s="93">
        <v>1</v>
      </c>
      <c r="BJ10" s="390">
        <v>807796.92999467719</v>
      </c>
      <c r="BK10" s="229">
        <f t="shared" si="0"/>
        <v>0.29953723996480863</v>
      </c>
      <c r="BL10" s="230">
        <f t="shared" si="1"/>
        <v>0.47974678308505453</v>
      </c>
      <c r="BM10" s="231">
        <v>581676.98657430091</v>
      </c>
      <c r="BN10" s="229">
        <f t="shared" si="2"/>
        <v>0.29970313562931128</v>
      </c>
      <c r="BO10" s="230">
        <f t="shared" si="3"/>
        <v>0.34545521620819741</v>
      </c>
      <c r="BP10" s="96">
        <v>250456.63831832039</v>
      </c>
      <c r="BQ10" s="229">
        <f t="shared" si="4"/>
        <v>0.58292137121464904</v>
      </c>
      <c r="BR10" s="230">
        <f t="shared" si="5"/>
        <v>0.14874501508232144</v>
      </c>
      <c r="BS10" s="231">
        <v>43867.97899773746</v>
      </c>
      <c r="BT10" s="229">
        <f t="shared" si="6"/>
        <v>0.33285548971639645</v>
      </c>
      <c r="BU10" s="230">
        <f t="shared" si="7"/>
        <v>2.6052985624426622E-2</v>
      </c>
      <c r="BV10" s="231">
        <v>1683798.5338850359</v>
      </c>
      <c r="BW10" s="229">
        <f t="shared" si="8"/>
        <v>0.32386279428057757</v>
      </c>
      <c r="BX10" s="232">
        <f t="shared" si="9"/>
        <v>1</v>
      </c>
    </row>
    <row r="11" spans="1:76" x14ac:dyDescent="0.2">
      <c r="A11" s="225" t="s">
        <v>35</v>
      </c>
      <c r="B11" s="387">
        <v>538646.20460292569</v>
      </c>
      <c r="C11" s="24">
        <v>0.26935431908051638</v>
      </c>
      <c r="D11" s="9">
        <v>0.67984426127909725</v>
      </c>
      <c r="E11" s="10">
        <v>177437.4019238452</v>
      </c>
      <c r="F11" s="24">
        <v>9.565333748073751E-2</v>
      </c>
      <c r="G11" s="9">
        <v>0.22394996642206658</v>
      </c>
      <c r="H11" s="104">
        <v>30731.338931847466</v>
      </c>
      <c r="I11" s="24">
        <v>7.3726556750388264E-2</v>
      </c>
      <c r="J11" s="9">
        <v>3.8787100392994996E-2</v>
      </c>
      <c r="K11" s="94">
        <v>45493.286414202681</v>
      </c>
      <c r="L11" s="24">
        <v>0.20137564317643794</v>
      </c>
      <c r="M11" s="9">
        <v>5.7418671905841226E-2</v>
      </c>
      <c r="N11" s="10">
        <v>792308.23187282099</v>
      </c>
      <c r="O11" s="24">
        <v>0.17616580973915488</v>
      </c>
      <c r="P11" s="23">
        <f t="shared" si="10"/>
        <v>1</v>
      </c>
      <c r="Q11" s="96">
        <v>602179.0397177519</v>
      </c>
      <c r="R11" s="93">
        <v>0.27663887371502893</v>
      </c>
      <c r="S11" s="95">
        <v>0.72772837768127618</v>
      </c>
      <c r="T11" s="94">
        <v>166673.73154772856</v>
      </c>
      <c r="U11" s="93">
        <v>8.7080075625183759E-2</v>
      </c>
      <c r="V11" s="95">
        <v>0.20142382291845384</v>
      </c>
      <c r="W11" s="96">
        <v>31596.055958305227</v>
      </c>
      <c r="X11" s="93">
        <v>7.5706885490282871E-2</v>
      </c>
      <c r="Y11" s="95">
        <v>3.81835717072476E-2</v>
      </c>
      <c r="Z11" s="76">
        <v>27028.921598438712</v>
      </c>
      <c r="AA11" s="93">
        <v>0.16216744556198448</v>
      </c>
      <c r="AB11" s="95">
        <v>3.2664227693022373E-2</v>
      </c>
      <c r="AC11" s="94">
        <v>827477.74882222444</v>
      </c>
      <c r="AD11" s="93">
        <v>0.1770074844819346</v>
      </c>
      <c r="AE11" s="93">
        <v>1</v>
      </c>
      <c r="AF11" s="153">
        <v>709165.72932671476</v>
      </c>
      <c r="AG11" s="93">
        <v>0.3035075464312938</v>
      </c>
      <c r="AH11" s="95">
        <v>0.76269232871629677</v>
      </c>
      <c r="AI11" s="94">
        <v>183123.80854457142</v>
      </c>
      <c r="AJ11" s="93">
        <v>9.6511064654769482E-2</v>
      </c>
      <c r="AK11" s="95">
        <v>0.19694567603380536</v>
      </c>
      <c r="AL11" s="96">
        <v>29268.823827455737</v>
      </c>
      <c r="AM11" s="93">
        <v>6.974952837078667E-2</v>
      </c>
      <c r="AN11" s="95">
        <v>3.1477983890934653E-2</v>
      </c>
      <c r="AO11" s="76">
        <v>8260.5215202964846</v>
      </c>
      <c r="AP11" s="93">
        <v>5.7823166410076315E-2</v>
      </c>
      <c r="AQ11" s="95">
        <v>8.8840113589632765E-3</v>
      </c>
      <c r="AR11" s="94">
        <v>929818.88321903837</v>
      </c>
      <c r="AS11" s="93">
        <v>0.19385396577111838</v>
      </c>
      <c r="AT11" s="160">
        <v>1</v>
      </c>
      <c r="AU11" s="96">
        <v>727529.2327972512</v>
      </c>
      <c r="AV11" s="93">
        <v>0.29124001470204025</v>
      </c>
      <c r="AW11" s="95">
        <v>0.75656131927153203</v>
      </c>
      <c r="AX11" s="94">
        <v>194138.28325887342</v>
      </c>
      <c r="AY11" s="93">
        <v>0.10235550508377612</v>
      </c>
      <c r="AZ11" s="95">
        <v>0.2018853801086721</v>
      </c>
      <c r="BA11" s="96">
        <v>29961.04932659589</v>
      </c>
      <c r="BB11" s="93">
        <v>7.0285105848741633E-2</v>
      </c>
      <c r="BC11" s="95">
        <v>3.1156646335894805E-2</v>
      </c>
      <c r="BD11" s="76">
        <v>9997.6957877093519</v>
      </c>
      <c r="BE11" s="93">
        <v>7.8457540922628105E-2</v>
      </c>
      <c r="BF11" s="95">
        <v>1.0396654283901106E-2</v>
      </c>
      <c r="BG11" s="94">
        <v>961626.26117042976</v>
      </c>
      <c r="BH11" s="93">
        <v>0.19432867167610252</v>
      </c>
      <c r="BI11" s="93">
        <v>1</v>
      </c>
      <c r="BJ11" s="390">
        <v>809233.19258483464</v>
      </c>
      <c r="BK11" s="229">
        <f t="shared" si="0"/>
        <v>0.30006981704717423</v>
      </c>
      <c r="BL11" s="230">
        <f t="shared" si="1"/>
        <v>0.76584130373073123</v>
      </c>
      <c r="BM11" s="231">
        <v>209842.70629053834</v>
      </c>
      <c r="BN11" s="229">
        <f t="shared" si="2"/>
        <v>0.1081193145264336</v>
      </c>
      <c r="BO11" s="230">
        <f t="shared" si="3"/>
        <v>0.19859073161668836</v>
      </c>
      <c r="BP11" s="96">
        <v>28411.754953140349</v>
      </c>
      <c r="BQ11" s="229">
        <f t="shared" si="4"/>
        <v>6.6126493061245031E-2</v>
      </c>
      <c r="BR11" s="230">
        <f t="shared" si="5"/>
        <v>2.6888288387046117E-2</v>
      </c>
      <c r="BS11" s="468">
        <v>9171.4590225741013</v>
      </c>
      <c r="BT11" s="229">
        <f t="shared" si="6"/>
        <v>6.9589950440393331E-2</v>
      </c>
      <c r="BU11" s="230">
        <f t="shared" si="7"/>
        <v>8.679676265534288E-3</v>
      </c>
      <c r="BV11" s="231">
        <v>1056659.1128510875</v>
      </c>
      <c r="BW11" s="229">
        <f t="shared" si="8"/>
        <v>0.2032384314413202</v>
      </c>
      <c r="BX11" s="232">
        <f t="shared" si="9"/>
        <v>1</v>
      </c>
    </row>
    <row r="12" spans="1:76" x14ac:dyDescent="0.2">
      <c r="A12" s="225" t="s">
        <v>175</v>
      </c>
      <c r="B12" s="387">
        <v>77787.613273981551</v>
      </c>
      <c r="C12" s="24">
        <v>3.8898314751437561E-2</v>
      </c>
      <c r="D12" s="9">
        <v>0.32920549005305044</v>
      </c>
      <c r="E12" s="10">
        <v>105039.94590802731</v>
      </c>
      <c r="F12" s="24">
        <v>5.6625160681800485E-2</v>
      </c>
      <c r="G12" s="9">
        <v>0.44454027334663432</v>
      </c>
      <c r="H12" s="104">
        <v>38822.871563992114</v>
      </c>
      <c r="I12" s="24">
        <v>9.3138689789056622E-2</v>
      </c>
      <c r="J12" s="9">
        <v>0.1643025402190294</v>
      </c>
      <c r="K12" s="94">
        <v>14638.500102164189</v>
      </c>
      <c r="L12" s="24">
        <v>6.4797195488857276E-2</v>
      </c>
      <c r="M12" s="9">
        <v>6.1951696381285906E-2</v>
      </c>
      <c r="N12" s="10">
        <v>236288.93084816515</v>
      </c>
      <c r="O12" s="24">
        <v>5.2537673042816341E-2</v>
      </c>
      <c r="P12" s="23">
        <f t="shared" si="10"/>
        <v>1</v>
      </c>
      <c r="Q12" s="96">
        <v>72976.589347328001</v>
      </c>
      <c r="R12" s="93">
        <v>3.3525181305000949E-2</v>
      </c>
      <c r="S12" s="95">
        <v>0.2968221133924418</v>
      </c>
      <c r="T12" s="94">
        <v>130809.71085128114</v>
      </c>
      <c r="U12" s="93">
        <v>6.8342620085733705E-2</v>
      </c>
      <c r="V12" s="95">
        <v>0.53205028043083147</v>
      </c>
      <c r="W12" s="96">
        <v>28121.499360673915</v>
      </c>
      <c r="X12" s="93">
        <v>6.7381547074200063E-2</v>
      </c>
      <c r="Y12" s="95">
        <v>0.11438028204184711</v>
      </c>
      <c r="Z12" s="76">
        <v>13951.878863134187</v>
      </c>
      <c r="AA12" s="93">
        <v>8.3708132704613997E-2</v>
      </c>
      <c r="AB12" s="95">
        <v>5.6747324134879651E-2</v>
      </c>
      <c r="AC12" s="94">
        <v>245859.67842241723</v>
      </c>
      <c r="AD12" s="93">
        <v>5.2592354628304437E-2</v>
      </c>
      <c r="AE12" s="93">
        <v>1</v>
      </c>
      <c r="AF12" s="153">
        <v>91413.798052266109</v>
      </c>
      <c r="AG12" s="93">
        <v>3.9123122296321464E-2</v>
      </c>
      <c r="AH12" s="95">
        <v>0.35296742142790671</v>
      </c>
      <c r="AI12" s="94">
        <v>134018.9823382344</v>
      </c>
      <c r="AJ12" s="93">
        <v>7.0631529412864963E-2</v>
      </c>
      <c r="AK12" s="95">
        <v>0.51747477543020781</v>
      </c>
      <c r="AL12" s="96">
        <v>26751.772018782762</v>
      </c>
      <c r="AM12" s="93">
        <v>6.3751228692782949E-2</v>
      </c>
      <c r="AN12" s="95">
        <v>0.10329407801979958</v>
      </c>
      <c r="AO12" s="76">
        <v>6801.9503179586727</v>
      </c>
      <c r="AP12" s="93">
        <v>4.7613253495195691E-2</v>
      </c>
      <c r="AQ12" s="95">
        <v>2.6263725122086055E-2</v>
      </c>
      <c r="AR12" s="94">
        <v>258986.50272724192</v>
      </c>
      <c r="AS12" s="93">
        <v>5.3994989283349969E-2</v>
      </c>
      <c r="AT12" s="160">
        <v>1</v>
      </c>
      <c r="AU12" s="96">
        <v>105559.60647789038</v>
      </c>
      <c r="AV12" s="93">
        <v>4.2256970519739825E-2</v>
      </c>
      <c r="AW12" s="95">
        <v>0.35657413020408041</v>
      </c>
      <c r="AX12" s="94">
        <v>151153.963956197</v>
      </c>
      <c r="AY12" s="93">
        <v>7.9692887288598635E-2</v>
      </c>
      <c r="AZ12" s="95">
        <v>0.51058918295483413</v>
      </c>
      <c r="BA12" s="96">
        <v>26621.950754236779</v>
      </c>
      <c r="BB12" s="93">
        <v>6.2451972434775627E-2</v>
      </c>
      <c r="BC12" s="95">
        <v>8.9927380853926375E-2</v>
      </c>
      <c r="BD12" s="76">
        <v>12702.798858827815</v>
      </c>
      <c r="BE12" s="93">
        <v>9.9686005901840152E-2</v>
      </c>
      <c r="BF12" s="95">
        <v>4.2909305987159224E-2</v>
      </c>
      <c r="BG12" s="94">
        <v>296038.32004715194</v>
      </c>
      <c r="BH12" s="93">
        <v>5.9824420175430389E-2</v>
      </c>
      <c r="BI12" s="93">
        <v>1</v>
      </c>
      <c r="BJ12" s="390">
        <v>125559.39806782472</v>
      </c>
      <c r="BK12" s="229">
        <f t="shared" si="0"/>
        <v>4.6558378909816803E-2</v>
      </c>
      <c r="BL12" s="230">
        <f t="shared" si="1"/>
        <v>0.4122929427164661</v>
      </c>
      <c r="BM12" s="231">
        <v>143031.04112817365</v>
      </c>
      <c r="BN12" s="229">
        <f t="shared" si="2"/>
        <v>7.3695285369456506E-2</v>
      </c>
      <c r="BO12" s="230">
        <f t="shared" si="3"/>
        <v>0.46966367913519147</v>
      </c>
      <c r="BP12" s="96">
        <v>24752.207847584828</v>
      </c>
      <c r="BQ12" s="229">
        <f t="shared" si="4"/>
        <v>5.760913759756682E-2</v>
      </c>
      <c r="BR12" s="230">
        <f t="shared" si="5"/>
        <v>8.1277552849510534E-2</v>
      </c>
      <c r="BS12" s="468">
        <v>11196.638156289615</v>
      </c>
      <c r="BT12" s="229">
        <f t="shared" si="6"/>
        <v>8.4956329464853778E-2</v>
      </c>
      <c r="BU12" s="230">
        <f t="shared" si="7"/>
        <v>3.6765825298831725E-2</v>
      </c>
      <c r="BV12" s="231">
        <v>304539.28519987286</v>
      </c>
      <c r="BW12" s="229">
        <f t="shared" si="8"/>
        <v>5.8575264135355652E-2</v>
      </c>
      <c r="BX12" s="232">
        <f t="shared" si="9"/>
        <v>1</v>
      </c>
    </row>
    <row r="13" spans="1:76" x14ac:dyDescent="0.2">
      <c r="A13" s="225" t="s">
        <v>34</v>
      </c>
      <c r="B13" s="387">
        <v>161843.74197921439</v>
      </c>
      <c r="C13" s="24">
        <v>8.0931250504939142E-2</v>
      </c>
      <c r="D13" s="9">
        <v>0.44331796535191481</v>
      </c>
      <c r="E13" s="10">
        <v>164392.2345061228</v>
      </c>
      <c r="F13" s="24">
        <v>8.862092048200533E-2</v>
      </c>
      <c r="G13" s="9">
        <v>0.45029872659684883</v>
      </c>
      <c r="H13" s="104">
        <v>26270.124717795235</v>
      </c>
      <c r="I13" s="24">
        <v>6.3023802677180454E-2</v>
      </c>
      <c r="J13" s="9">
        <v>7.1958409370748044E-2</v>
      </c>
      <c r="K13" s="76">
        <v>12567.626072367306</v>
      </c>
      <c r="L13" s="24">
        <v>5.5630489309601398E-2</v>
      </c>
      <c r="M13" s="9">
        <v>3.4424898680488328E-2</v>
      </c>
      <c r="N13" s="10">
        <v>365073.72727549972</v>
      </c>
      <c r="O13" s="24">
        <v>8.1172334443577035E-2</v>
      </c>
      <c r="P13" s="23">
        <f t="shared" si="10"/>
        <v>1</v>
      </c>
      <c r="Q13" s="96">
        <v>159830.36413953247</v>
      </c>
      <c r="R13" s="93">
        <v>7.3425491431497555E-2</v>
      </c>
      <c r="S13" s="95">
        <v>0.46290504721024939</v>
      </c>
      <c r="T13" s="94">
        <v>152050.52305072872</v>
      </c>
      <c r="U13" s="93">
        <v>7.9440058869232458E-2</v>
      </c>
      <c r="V13" s="95">
        <v>0.44037285987595187</v>
      </c>
      <c r="W13" s="96">
        <v>25453.219831881623</v>
      </c>
      <c r="X13" s="93">
        <v>6.0988118318126311E-2</v>
      </c>
      <c r="Y13" s="95">
        <v>7.3718307477820183E-2</v>
      </c>
      <c r="Z13" s="75">
        <v>7942.6729627992163</v>
      </c>
      <c r="AA13" s="93">
        <v>4.7654249934477221E-2</v>
      </c>
      <c r="AB13" s="95">
        <v>2.3003785435978658E-2</v>
      </c>
      <c r="AC13" s="94">
        <v>345276.779984942</v>
      </c>
      <c r="AD13" s="93">
        <v>7.3858873380155718E-2</v>
      </c>
      <c r="AE13" s="93">
        <v>1</v>
      </c>
      <c r="AF13" s="153">
        <v>168043.59649511817</v>
      </c>
      <c r="AG13" s="93">
        <v>7.1919013506399537E-2</v>
      </c>
      <c r="AH13" s="95">
        <v>0.50899574005485693</v>
      </c>
      <c r="AI13" s="94">
        <v>125818.65309609294</v>
      </c>
      <c r="AJ13" s="93">
        <v>6.6309740171101333E-2</v>
      </c>
      <c r="AK13" s="95">
        <v>0.38109847552097348</v>
      </c>
      <c r="AL13" s="96">
        <v>26769.096531626525</v>
      </c>
      <c r="AM13" s="93">
        <v>6.3792514144061396E-2</v>
      </c>
      <c r="AN13" s="95">
        <v>8.1082269029578741E-2</v>
      </c>
      <c r="AO13" s="75">
        <v>9516.0073245749209</v>
      </c>
      <c r="AP13" s="93">
        <v>6.6611493443412939E-2</v>
      </c>
      <c r="AQ13" s="95">
        <v>2.8823515394590847E-2</v>
      </c>
      <c r="AR13" s="94">
        <v>330147.35344741255</v>
      </c>
      <c r="AS13" s="93">
        <v>6.8831010973933293E-2</v>
      </c>
      <c r="AT13" s="160">
        <v>1</v>
      </c>
      <c r="AU13" s="96">
        <v>195976.1734841993</v>
      </c>
      <c r="AV13" s="93">
        <v>7.8451972888206725E-2</v>
      </c>
      <c r="AW13" s="95">
        <v>0.5590773646959365</v>
      </c>
      <c r="AX13" s="94">
        <v>124985.86274361028</v>
      </c>
      <c r="AY13" s="93">
        <v>6.5896282251527646E-2</v>
      </c>
      <c r="AZ13" s="95">
        <v>0.35655746065773408</v>
      </c>
      <c r="BA13" s="96">
        <v>24423.464925855704</v>
      </c>
      <c r="BB13" s="93">
        <v>5.7294582669472682E-2</v>
      </c>
      <c r="BC13" s="95">
        <v>6.967482916280103E-2</v>
      </c>
      <c r="BD13" s="75">
        <v>5149.4799768696676</v>
      </c>
      <c r="BE13" s="93">
        <v>4.0410865122759758E-2</v>
      </c>
      <c r="BF13" s="95">
        <v>1.4690345483528402E-2</v>
      </c>
      <c r="BG13" s="94">
        <v>350534.98113053496</v>
      </c>
      <c r="BH13" s="93">
        <v>7.0837288882059493E-2</v>
      </c>
      <c r="BI13" s="93">
        <v>1</v>
      </c>
      <c r="BJ13" s="390">
        <v>223126.23545386441</v>
      </c>
      <c r="BK13" s="229">
        <f t="shared" si="0"/>
        <v>8.2736903607728451E-2</v>
      </c>
      <c r="BL13" s="230">
        <f t="shared" si="1"/>
        <v>0.57001475960641657</v>
      </c>
      <c r="BM13" s="231">
        <v>140107.68386549765</v>
      </c>
      <c r="BN13" s="229">
        <f t="shared" si="2"/>
        <v>7.218905535105985E-2</v>
      </c>
      <c r="BO13" s="230">
        <f t="shared" si="3"/>
        <v>0.35792943655931819</v>
      </c>
      <c r="BP13" s="96">
        <v>21789.625590300984</v>
      </c>
      <c r="BQ13" s="229">
        <f t="shared" si="4"/>
        <v>5.0713922029124982E-2</v>
      </c>
      <c r="BR13" s="230">
        <f t="shared" si="5"/>
        <v>5.5665386759673065E-2</v>
      </c>
      <c r="BS13" s="75">
        <v>6415.8550243465188</v>
      </c>
      <c r="BT13" s="229">
        <f t="shared" si="6"/>
        <v>4.8681352888137533E-2</v>
      </c>
      <c r="BU13" s="230">
        <f t="shared" si="7"/>
        <v>1.6390417074592212E-2</v>
      </c>
      <c r="BV13" s="231">
        <v>391439.39993400953</v>
      </c>
      <c r="BW13" s="229">
        <f t="shared" si="8"/>
        <v>7.5289683001230401E-2</v>
      </c>
      <c r="BX13" s="232">
        <f t="shared" si="9"/>
        <v>1</v>
      </c>
    </row>
    <row r="14" spans="1:76" x14ac:dyDescent="0.2">
      <c r="A14" s="225" t="s">
        <v>33</v>
      </c>
      <c r="B14" s="387">
        <v>33691.031019188282</v>
      </c>
      <c r="C14" s="24">
        <v>1.6847468044416489E-2</v>
      </c>
      <c r="D14" s="9">
        <v>0.27137349157548973</v>
      </c>
      <c r="E14" s="10">
        <v>70542.639112067627</v>
      </c>
      <c r="F14" s="24">
        <v>3.8028278100377698E-2</v>
      </c>
      <c r="G14" s="9">
        <v>0.56820470320093874</v>
      </c>
      <c r="H14" s="104">
        <v>17767.259888907403</v>
      </c>
      <c r="I14" s="24">
        <v>4.2624855929753687E-2</v>
      </c>
      <c r="J14" s="9">
        <v>0.14311118436939174</v>
      </c>
      <c r="K14" s="76">
        <v>2149.1143470708016</v>
      </c>
      <c r="L14" s="24">
        <v>9.5130362744244943E-3</v>
      </c>
      <c r="M14" s="9">
        <v>1.7310620854179892E-2</v>
      </c>
      <c r="N14" s="10">
        <v>124150.04436723411</v>
      </c>
      <c r="O14" s="24">
        <v>2.7604147243817188E-2</v>
      </c>
      <c r="P14" s="23">
        <f t="shared" si="10"/>
        <v>1</v>
      </c>
      <c r="Q14" s="96">
        <v>37982.912671464233</v>
      </c>
      <c r="R14" s="93">
        <v>1.7449212757015213E-2</v>
      </c>
      <c r="S14" s="95">
        <v>0.27218464264575204</v>
      </c>
      <c r="T14" s="94">
        <v>81934.013816395425</v>
      </c>
      <c r="U14" s="93">
        <v>4.2807106153757907E-2</v>
      </c>
      <c r="V14" s="95">
        <v>0.58713718097512058</v>
      </c>
      <c r="W14" s="96">
        <v>17776.346518584123</v>
      </c>
      <c r="X14" s="93">
        <v>4.2593665237647696E-2</v>
      </c>
      <c r="Y14" s="95">
        <v>0.12738487347082528</v>
      </c>
      <c r="Z14" s="75">
        <v>1855.0582375748099</v>
      </c>
      <c r="AA14" s="93">
        <v>1.1129931864303491E-2</v>
      </c>
      <c r="AB14" s="95">
        <v>1.3293302908302048E-2</v>
      </c>
      <c r="AC14" s="94">
        <v>139548.3312440186</v>
      </c>
      <c r="AD14" s="93">
        <v>2.9851073472746979E-2</v>
      </c>
      <c r="AE14" s="93">
        <v>1</v>
      </c>
      <c r="AF14" s="153">
        <v>38591.90634210789</v>
      </c>
      <c r="AG14" s="93">
        <v>1.6516498642876843E-2</v>
      </c>
      <c r="AH14" s="95">
        <v>0.25624211814561138</v>
      </c>
      <c r="AI14" s="94">
        <v>93338.523846312266</v>
      </c>
      <c r="AJ14" s="93">
        <v>4.9191857581531433E-2</v>
      </c>
      <c r="AK14" s="95">
        <v>0.6197481109884283</v>
      </c>
      <c r="AL14" s="96">
        <v>15669.767941921966</v>
      </c>
      <c r="AM14" s="93">
        <v>3.7342085560796441E-2</v>
      </c>
      <c r="AN14" s="95">
        <v>0.10404395400149515</v>
      </c>
      <c r="AO14" s="75">
        <v>3006.9956494788971</v>
      </c>
      <c r="AP14" s="93">
        <v>2.1048793276184471E-2</v>
      </c>
      <c r="AQ14" s="95">
        <v>1.9965816864464987E-2</v>
      </c>
      <c r="AR14" s="94">
        <v>150607.19377982104</v>
      </c>
      <c r="AS14" s="93">
        <v>3.1399450274446551E-2</v>
      </c>
      <c r="AT14" s="160">
        <v>1</v>
      </c>
      <c r="AU14" s="96">
        <v>42793.285247953238</v>
      </c>
      <c r="AV14" s="93">
        <v>1.713074397965221E-2</v>
      </c>
      <c r="AW14" s="95">
        <v>0.25169214999032136</v>
      </c>
      <c r="AX14" s="94">
        <v>108302.4942979499</v>
      </c>
      <c r="AY14" s="93">
        <v>5.7100311796399753E-2</v>
      </c>
      <c r="AZ14" s="95">
        <v>0.63698983336338488</v>
      </c>
      <c r="BA14" s="96">
        <v>14945.734117474864</v>
      </c>
      <c r="BB14" s="93">
        <v>3.5060938386473436E-2</v>
      </c>
      <c r="BC14" s="95">
        <v>8.7904537625815155E-2</v>
      </c>
      <c r="BD14" s="75">
        <v>3980.8142065965935</v>
      </c>
      <c r="BE14" s="93">
        <v>3.1239687639164574E-2</v>
      </c>
      <c r="BF14" s="95">
        <v>2.3413479020478654E-2</v>
      </c>
      <c r="BG14" s="94">
        <v>170022.3278699746</v>
      </c>
      <c r="BH14" s="93">
        <v>3.435868430843031E-2</v>
      </c>
      <c r="BI14" s="93">
        <v>1</v>
      </c>
      <c r="BJ14" s="390">
        <v>42435.550895512053</v>
      </c>
      <c r="BK14" s="229">
        <f t="shared" si="0"/>
        <v>1.5735424733183376E-2</v>
      </c>
      <c r="BL14" s="230">
        <f t="shared" si="1"/>
        <v>0.23792839132301755</v>
      </c>
      <c r="BM14" s="231">
        <v>113446.46961560407</v>
      </c>
      <c r="BN14" s="229">
        <f t="shared" si="2"/>
        <v>5.8452136588919151E-2</v>
      </c>
      <c r="BO14" s="230">
        <f t="shared" si="3"/>
        <v>0.63607365634013557</v>
      </c>
      <c r="BP14" s="96">
        <v>16517.671019955214</v>
      </c>
      <c r="BQ14" s="229">
        <f t="shared" si="4"/>
        <v>3.8443794122906501E-2</v>
      </c>
      <c r="BR14" s="230">
        <f t="shared" si="5"/>
        <v>9.2611567689024787E-2</v>
      </c>
      <c r="BS14" s="75">
        <v>5954.6051526753181</v>
      </c>
      <c r="BT14" s="229">
        <f t="shared" si="6"/>
        <v>4.5181543792198534E-2</v>
      </c>
      <c r="BU14" s="230">
        <f t="shared" si="7"/>
        <v>3.3386384647821933E-2</v>
      </c>
      <c r="BV14" s="231">
        <v>178354.29668374668</v>
      </c>
      <c r="BW14" s="229">
        <f t="shared" si="8"/>
        <v>3.4304769682077157E-2</v>
      </c>
      <c r="BX14" s="232">
        <f t="shared" si="9"/>
        <v>1</v>
      </c>
    </row>
    <row r="15" spans="1:76" x14ac:dyDescent="0.2">
      <c r="A15" s="225" t="s">
        <v>32</v>
      </c>
      <c r="B15" s="387">
        <v>130496.3632804337</v>
      </c>
      <c r="C15" s="24">
        <v>6.5255744445087666E-2</v>
      </c>
      <c r="D15" s="9">
        <v>0.408994148610627</v>
      </c>
      <c r="E15" s="10">
        <v>159851.34139026506</v>
      </c>
      <c r="F15" s="24">
        <v>8.6173006023352941E-2</v>
      </c>
      <c r="G15" s="9">
        <v>0.50099682192431483</v>
      </c>
      <c r="H15" s="104">
        <v>15511.224467495893</v>
      </c>
      <c r="I15" s="24">
        <v>3.7212474650290102E-2</v>
      </c>
      <c r="J15" s="9">
        <v>4.8614381930005959E-2</v>
      </c>
      <c r="K15" s="76">
        <v>13207.648522478956</v>
      </c>
      <c r="L15" s="24">
        <v>5.8463543210459087E-2</v>
      </c>
      <c r="M15" s="9">
        <v>4.1394647535052238E-2</v>
      </c>
      <c r="N15" s="10">
        <v>319066.57766067359</v>
      </c>
      <c r="O15" s="24">
        <v>7.0942872676496377E-2</v>
      </c>
      <c r="P15" s="23">
        <f t="shared" si="10"/>
        <v>1</v>
      </c>
      <c r="Q15" s="96">
        <v>140379.70708860355</v>
      </c>
      <c r="R15" s="93">
        <v>6.448992990463287E-2</v>
      </c>
      <c r="S15" s="95">
        <v>0.41791520620792655</v>
      </c>
      <c r="T15" s="94">
        <v>166071.91802525427</v>
      </c>
      <c r="U15" s="93">
        <v>8.6765653151032143E-2</v>
      </c>
      <c r="V15" s="95">
        <v>0.49440179999139233</v>
      </c>
      <c r="W15" s="96">
        <v>14911.404642854681</v>
      </c>
      <c r="X15" s="93">
        <v>3.5729016472359237E-2</v>
      </c>
      <c r="Y15" s="95">
        <v>4.4391763420870929E-2</v>
      </c>
      <c r="Z15" s="75">
        <v>14541.730355701417</v>
      </c>
      <c r="AA15" s="93">
        <v>8.7247108888409544E-2</v>
      </c>
      <c r="AB15" s="95">
        <v>4.329123037981028E-2</v>
      </c>
      <c r="AC15" s="94">
        <v>335904.7601124139</v>
      </c>
      <c r="AD15" s="93">
        <v>7.1854085137194393E-2</v>
      </c>
      <c r="AE15" s="93">
        <v>1</v>
      </c>
      <c r="AF15" s="153">
        <v>131417.40698420504</v>
      </c>
      <c r="AG15" s="93">
        <v>5.6243799020021683E-2</v>
      </c>
      <c r="AH15" s="95">
        <v>0.4188296243888972</v>
      </c>
      <c r="AI15" s="94">
        <v>154009.40544938162</v>
      </c>
      <c r="AJ15" s="93">
        <v>8.1167008292917564E-2</v>
      </c>
      <c r="AK15" s="95">
        <v>0.49083072719943815</v>
      </c>
      <c r="AL15" s="96">
        <v>16174.7856194161</v>
      </c>
      <c r="AM15" s="93">
        <v>3.8545575835355513E-2</v>
      </c>
      <c r="AN15" s="95">
        <v>5.1549330800334546E-2</v>
      </c>
      <c r="AO15" s="75">
        <v>12171.352406154847</v>
      </c>
      <c r="AP15" s="93">
        <v>8.5198753358070589E-2</v>
      </c>
      <c r="AQ15" s="95">
        <v>3.8790317611330026E-2</v>
      </c>
      <c r="AR15" s="94">
        <v>313772.95045915764</v>
      </c>
      <c r="AS15" s="93">
        <v>6.5417181664059076E-2</v>
      </c>
      <c r="AT15" s="160">
        <v>1</v>
      </c>
      <c r="AU15" s="96">
        <v>132823.28011361914</v>
      </c>
      <c r="AV15" s="93">
        <v>5.3170996173351019E-2</v>
      </c>
      <c r="AW15" s="95">
        <v>0.46664758477892104</v>
      </c>
      <c r="AX15" s="94">
        <v>127985.64652947412</v>
      </c>
      <c r="AY15" s="93">
        <v>6.7477857917027831E-2</v>
      </c>
      <c r="AZ15" s="95">
        <v>0.44965154292424325</v>
      </c>
      <c r="BA15" s="96">
        <v>14574.968145916318</v>
      </c>
      <c r="BB15" s="93">
        <v>3.4191164925869988E-2</v>
      </c>
      <c r="BC15" s="95">
        <v>5.1206186729491669E-2</v>
      </c>
      <c r="BD15" s="75">
        <v>9249.0583131595849</v>
      </c>
      <c r="BE15" s="93">
        <v>7.2582561673118579E-2</v>
      </c>
      <c r="BF15" s="95">
        <v>3.2494685567344098E-2</v>
      </c>
      <c r="BG15" s="94">
        <v>284632.95310216915</v>
      </c>
      <c r="BH15" s="93">
        <v>5.7519585232903563E-2</v>
      </c>
      <c r="BI15" s="93">
        <v>1</v>
      </c>
      <c r="BJ15" s="390">
        <v>131559.11078627672</v>
      </c>
      <c r="BK15" s="229">
        <f t="shared" si="0"/>
        <v>4.8783117976699264E-2</v>
      </c>
      <c r="BL15" s="230">
        <f t="shared" si="1"/>
        <v>0.47064913088978222</v>
      </c>
      <c r="BM15" s="231">
        <v>120182.37170789659</v>
      </c>
      <c r="BN15" s="229">
        <f t="shared" si="2"/>
        <v>6.1922741452008802E-2</v>
      </c>
      <c r="BO15" s="230">
        <f t="shared" si="3"/>
        <v>0.42994915710919041</v>
      </c>
      <c r="BP15" s="96">
        <v>15405.909861687906</v>
      </c>
      <c r="BQ15" s="229">
        <f t="shared" si="4"/>
        <v>3.5856243067395266E-2</v>
      </c>
      <c r="BR15" s="230">
        <f t="shared" si="5"/>
        <v>5.5114222372245503E-2</v>
      </c>
      <c r="BS15" s="75">
        <v>12379.546401167046</v>
      </c>
      <c r="BT15" s="229">
        <f t="shared" si="6"/>
        <v>9.3931839897156755E-2</v>
      </c>
      <c r="BU15" s="230">
        <f t="shared" si="7"/>
        <v>4.4287489628781915E-2</v>
      </c>
      <c r="BV15" s="231">
        <v>279526.93875702826</v>
      </c>
      <c r="BW15" s="229">
        <f t="shared" si="8"/>
        <v>5.376437479944262E-2</v>
      </c>
      <c r="BX15" s="232">
        <f t="shared" si="9"/>
        <v>1</v>
      </c>
    </row>
    <row r="16" spans="1:76" x14ac:dyDescent="0.2">
      <c r="A16" s="225" t="s">
        <v>24</v>
      </c>
      <c r="B16" s="387">
        <v>49578.557975582058</v>
      </c>
      <c r="C16" s="24">
        <v>2.479215227061915E-2</v>
      </c>
      <c r="D16" s="9">
        <v>0.2909720101955765</v>
      </c>
      <c r="E16" s="10">
        <v>107779.2176219548</v>
      </c>
      <c r="F16" s="24">
        <v>5.8101853187793116E-2</v>
      </c>
      <c r="G16" s="9">
        <v>0.63254634441389301</v>
      </c>
      <c r="H16" s="104">
        <v>8361.8470153573417</v>
      </c>
      <c r="I16" s="24">
        <v>2.00606354927454E-2</v>
      </c>
      <c r="J16" s="9">
        <v>4.9074913316452563E-2</v>
      </c>
      <c r="K16" s="75">
        <v>4669.8177400039558</v>
      </c>
      <c r="L16" s="24">
        <v>2.0670908281896605E-2</v>
      </c>
      <c r="M16" s="9">
        <v>2.7406732074077893E-2</v>
      </c>
      <c r="N16" s="10">
        <v>170389.44035289815</v>
      </c>
      <c r="O16" s="24">
        <v>3.7885247840751889E-2</v>
      </c>
      <c r="P16" s="23">
        <f t="shared" si="10"/>
        <v>1</v>
      </c>
      <c r="Q16" s="96">
        <v>50991.570667736531</v>
      </c>
      <c r="R16" s="93">
        <v>2.34253432087153E-2</v>
      </c>
      <c r="S16" s="95">
        <v>0.2788826683398658</v>
      </c>
      <c r="T16" s="94">
        <v>119228.58626931766</v>
      </c>
      <c r="U16" s="93">
        <v>6.2291965342138045E-2</v>
      </c>
      <c r="V16" s="95">
        <v>0.65208397869994783</v>
      </c>
      <c r="W16" s="96">
        <v>8422.1071387706725</v>
      </c>
      <c r="X16" s="93">
        <v>2.0180097844592054E-2</v>
      </c>
      <c r="Y16" s="95">
        <v>4.6062117348950798E-2</v>
      </c>
      <c r="Z16" s="75">
        <v>4200.1153781563617</v>
      </c>
      <c r="AA16" s="93">
        <v>2.5199746851186609E-2</v>
      </c>
      <c r="AB16" s="95">
        <v>2.2971235611235687E-2</v>
      </c>
      <c r="AC16" s="94">
        <v>182842.37945398121</v>
      </c>
      <c r="AD16" s="93">
        <v>3.9112193276382309E-2</v>
      </c>
      <c r="AE16" s="93">
        <v>1</v>
      </c>
      <c r="AF16" s="153">
        <v>42707.492187470409</v>
      </c>
      <c r="AG16" s="93">
        <v>1.8277880094909577E-2</v>
      </c>
      <c r="AH16" s="95">
        <v>0.27181562353370431</v>
      </c>
      <c r="AI16" s="94">
        <v>104266.90790508379</v>
      </c>
      <c r="AJ16" s="93">
        <v>5.4951403480291719E-2</v>
      </c>
      <c r="AK16" s="95">
        <v>0.66361598713741643</v>
      </c>
      <c r="AL16" s="96">
        <v>9041.7814227666913</v>
      </c>
      <c r="AM16" s="93">
        <v>2.1547158628155195E-2</v>
      </c>
      <c r="AN16" s="95">
        <v>5.7547220157446656E-2</v>
      </c>
      <c r="AO16" s="75">
        <v>1103.1614873259493</v>
      </c>
      <c r="AP16" s="93">
        <v>7.7220657439248689E-3</v>
      </c>
      <c r="AQ16" s="95">
        <v>7.0211691714327342E-3</v>
      </c>
      <c r="AR16" s="94">
        <v>157119.34300264681</v>
      </c>
      <c r="AS16" s="93">
        <v>3.2757140438973674E-2</v>
      </c>
      <c r="AT16" s="160">
        <v>1</v>
      </c>
      <c r="AU16" s="96">
        <v>38286.067186728491</v>
      </c>
      <c r="AV16" s="93">
        <v>1.5326442248202449E-2</v>
      </c>
      <c r="AW16" s="95">
        <v>0.25799553181877827</v>
      </c>
      <c r="AX16" s="94">
        <v>100486.24003291184</v>
      </c>
      <c r="AY16" s="93">
        <v>5.2979348945943396E-2</v>
      </c>
      <c r="AZ16" s="95">
        <v>0.67713930530705324</v>
      </c>
      <c r="BA16" s="96">
        <v>8636.8866399978597</v>
      </c>
      <c r="BB16" s="93">
        <v>2.0261122535416991E-2</v>
      </c>
      <c r="BC16" s="95">
        <v>5.8200758805468551E-2</v>
      </c>
      <c r="BD16" s="75">
        <v>988.98542984449523</v>
      </c>
      <c r="BE16" s="93">
        <v>7.7611248113086907E-3</v>
      </c>
      <c r="BF16" s="95">
        <v>6.6644040686999646E-3</v>
      </c>
      <c r="BG16" s="94">
        <v>148398.17928948268</v>
      </c>
      <c r="BH16" s="93">
        <v>2.9988803576742475E-2</v>
      </c>
      <c r="BI16" s="93">
        <v>1</v>
      </c>
      <c r="BJ16" s="469">
        <v>37054.72571746722</v>
      </c>
      <c r="BK16" s="229">
        <f t="shared" si="0"/>
        <v>1.3740173869113715E-2</v>
      </c>
      <c r="BL16" s="230">
        <f t="shared" si="1"/>
        <v>0.26872170882976743</v>
      </c>
      <c r="BM16" s="231">
        <v>87393.470864029703</v>
      </c>
      <c r="BN16" s="229">
        <f t="shared" si="2"/>
        <v>4.502859465995547E-2</v>
      </c>
      <c r="BO16" s="230">
        <f t="shared" si="3"/>
        <v>0.63377942695379852</v>
      </c>
      <c r="BP16" s="96">
        <v>8479.4434292137848</v>
      </c>
      <c r="BQ16" s="229">
        <f t="shared" si="4"/>
        <v>1.9735347500001905E-2</v>
      </c>
      <c r="BR16" s="230">
        <f t="shared" si="5"/>
        <v>6.149311549618508E-2</v>
      </c>
      <c r="BS16" s="75">
        <v>4964.9250478906115</v>
      </c>
      <c r="BT16" s="229">
        <f t="shared" si="6"/>
        <v>3.7672183583065622E-2</v>
      </c>
      <c r="BU16" s="230">
        <f t="shared" si="7"/>
        <v>3.6005748720249191E-2</v>
      </c>
      <c r="BV16" s="231">
        <v>137892.56505860129</v>
      </c>
      <c r="BW16" s="229">
        <f t="shared" si="8"/>
        <v>2.652233656918249E-2</v>
      </c>
      <c r="BX16" s="232">
        <f t="shared" si="9"/>
        <v>1</v>
      </c>
    </row>
    <row r="17" spans="1:76" x14ac:dyDescent="0.2">
      <c r="A17" s="225" t="s">
        <v>31</v>
      </c>
      <c r="B17" s="387">
        <v>227211.47033234674</v>
      </c>
      <c r="C17" s="24">
        <v>0.113618903012168</v>
      </c>
      <c r="D17" s="9">
        <v>0.47663193414731347</v>
      </c>
      <c r="E17" s="10">
        <v>212628.48668685602</v>
      </c>
      <c r="F17" s="24">
        <v>0.1146242233855832</v>
      </c>
      <c r="G17" s="9">
        <v>0.44604053974974217</v>
      </c>
      <c r="H17" s="104">
        <v>20490.796536308873</v>
      </c>
      <c r="I17" s="24">
        <v>4.9158804211073673E-2</v>
      </c>
      <c r="J17" s="9">
        <v>4.2984484766698687E-2</v>
      </c>
      <c r="K17" s="76">
        <v>16371.401827392467</v>
      </c>
      <c r="L17" s="24">
        <v>7.2467870152854719E-2</v>
      </c>
      <c r="M17" s="9">
        <v>3.434304133624564E-2</v>
      </c>
      <c r="N17" s="10">
        <v>476702.15538290411</v>
      </c>
      <c r="O17" s="24">
        <v>0.10599236235237013</v>
      </c>
      <c r="P17" s="23">
        <f t="shared" si="10"/>
        <v>1</v>
      </c>
      <c r="Q17" s="96">
        <v>265247.08937245101</v>
      </c>
      <c r="R17" s="93">
        <v>0.12185355387756008</v>
      </c>
      <c r="S17" s="95">
        <v>0.51384756610153448</v>
      </c>
      <c r="T17" s="94">
        <v>214170.62980683337</v>
      </c>
      <c r="U17" s="93">
        <v>0.11189522468291103</v>
      </c>
      <c r="V17" s="95">
        <v>0.41490014882743576</v>
      </c>
      <c r="W17" s="96">
        <v>16800.223924225531</v>
      </c>
      <c r="X17" s="93">
        <v>4.0254790994194573E-2</v>
      </c>
      <c r="Y17" s="95">
        <v>3.2546084459770405E-2</v>
      </c>
      <c r="Z17" s="76">
        <v>19980.063602702841</v>
      </c>
      <c r="AA17" s="93">
        <v>0.11987588423814369</v>
      </c>
      <c r="AB17" s="95">
        <v>3.8706200611259289E-2</v>
      </c>
      <c r="AC17" s="94">
        <v>516198.00670621282</v>
      </c>
      <c r="AD17" s="93">
        <v>0.11042098810718075</v>
      </c>
      <c r="AE17" s="93">
        <v>1</v>
      </c>
      <c r="AF17" s="153">
        <v>328718.71218426834</v>
      </c>
      <c r="AG17" s="93">
        <v>0.14068447709088072</v>
      </c>
      <c r="AH17" s="95">
        <v>0.62935260195632625</v>
      </c>
      <c r="AI17" s="94">
        <v>156736.14245143934</v>
      </c>
      <c r="AJ17" s="93">
        <v>8.2604070426966034E-2</v>
      </c>
      <c r="AK17" s="95">
        <v>0.30008118009757623</v>
      </c>
      <c r="AL17" s="96">
        <v>16908.931468341434</v>
      </c>
      <c r="AM17" s="93">
        <v>4.0295093582285904E-2</v>
      </c>
      <c r="AN17" s="95">
        <v>3.2373210351154355E-2</v>
      </c>
      <c r="AO17" s="75">
        <v>19948.684143082151</v>
      </c>
      <c r="AP17" s="93">
        <v>0.13963961960916105</v>
      </c>
      <c r="AQ17" s="95">
        <v>3.8193007594943047E-2</v>
      </c>
      <c r="AR17" s="94">
        <v>522312.47024713131</v>
      </c>
      <c r="AS17" s="93">
        <v>0.10889469503843531</v>
      </c>
      <c r="AT17" s="160">
        <v>1</v>
      </c>
      <c r="AU17" s="96">
        <v>353869.66926918388</v>
      </c>
      <c r="AV17" s="93">
        <v>0.14165892315324244</v>
      </c>
      <c r="AW17" s="95">
        <v>0.65914348286752966</v>
      </c>
      <c r="AX17" s="94">
        <v>149805.88887666844</v>
      </c>
      <c r="AY17" s="93">
        <v>7.8982141817176069E-2</v>
      </c>
      <c r="AZ17" s="95">
        <v>0.27903938631462771</v>
      </c>
      <c r="BA17" s="96">
        <v>18626.46015846607</v>
      </c>
      <c r="BB17" s="93">
        <v>4.3695489752524665E-2</v>
      </c>
      <c r="BC17" s="95">
        <v>3.4695004654397968E-2</v>
      </c>
      <c r="BD17" s="75">
        <v>14560.862793608438</v>
      </c>
      <c r="BE17" s="93">
        <v>0.11426727845657456</v>
      </c>
      <c r="BF17" s="95">
        <v>2.7122126163444806E-2</v>
      </c>
      <c r="BG17" s="94">
        <v>536862.88109792676</v>
      </c>
      <c r="BH17" s="93">
        <v>0.10849105808423359</v>
      </c>
      <c r="BI17" s="93">
        <v>1</v>
      </c>
      <c r="BJ17" s="390">
        <v>337815.69165955932</v>
      </c>
      <c r="BK17" s="229">
        <f t="shared" si="0"/>
        <v>0.125264625476076</v>
      </c>
      <c r="BL17" s="230">
        <f t="shared" si="1"/>
        <v>0.65142603433777979</v>
      </c>
      <c r="BM17" s="231">
        <v>149613.39056166279</v>
      </c>
      <c r="BN17" s="229">
        <f t="shared" si="2"/>
        <v>7.7086773790964694E-2</v>
      </c>
      <c r="BO17" s="230">
        <f t="shared" si="3"/>
        <v>0.28850660316760174</v>
      </c>
      <c r="BP17" s="96">
        <v>20161.090600993793</v>
      </c>
      <c r="BQ17" s="229">
        <f t="shared" si="4"/>
        <v>4.6923613832815771E-2</v>
      </c>
      <c r="BR17" s="230">
        <f t="shared" si="5"/>
        <v>3.8877588052853344E-2</v>
      </c>
      <c r="BS17" s="75">
        <v>10988.566516890618</v>
      </c>
      <c r="BT17" s="229">
        <f t="shared" si="6"/>
        <v>8.337755175476555E-2</v>
      </c>
      <c r="BU17" s="230">
        <f t="shared" si="7"/>
        <v>2.1189774441765202E-2</v>
      </c>
      <c r="BV17" s="231">
        <v>518578.73933910648</v>
      </c>
      <c r="BW17" s="229">
        <f t="shared" si="8"/>
        <v>9.9743737862364276E-2</v>
      </c>
      <c r="BX17" s="232">
        <f t="shared" si="9"/>
        <v>1</v>
      </c>
    </row>
    <row r="18" spans="1:76" ht="16.5" thickBot="1" x14ac:dyDescent="0.3">
      <c r="A18" s="8" t="s">
        <v>22</v>
      </c>
      <c r="B18" s="388">
        <v>1999768.2102951969</v>
      </c>
      <c r="C18" s="34">
        <v>1</v>
      </c>
      <c r="D18" s="137">
        <v>0.44463855338792269</v>
      </c>
      <c r="E18" s="136">
        <v>1855004.8184108287</v>
      </c>
      <c r="F18" s="34">
        <v>1</v>
      </c>
      <c r="G18" s="137">
        <v>0.41245113045579557</v>
      </c>
      <c r="H18" s="35">
        <v>416828.62032866635</v>
      </c>
      <c r="I18" s="34">
        <v>1</v>
      </c>
      <c r="J18" s="137">
        <v>9.2679778486059183E-2</v>
      </c>
      <c r="K18" s="35">
        <v>225912.55673529065</v>
      </c>
      <c r="L18" s="34">
        <v>1</v>
      </c>
      <c r="M18" s="137">
        <v>5.0230537670222661E-2</v>
      </c>
      <c r="N18" s="35">
        <v>4497514.2057699822</v>
      </c>
      <c r="O18" s="34">
        <v>1</v>
      </c>
      <c r="P18" s="33">
        <v>1</v>
      </c>
      <c r="Q18" s="135">
        <v>2176769.4164995342</v>
      </c>
      <c r="R18" s="155">
        <v>1</v>
      </c>
      <c r="S18" s="157">
        <v>0.46563726850686599</v>
      </c>
      <c r="T18" s="156">
        <v>1914028.3279626153</v>
      </c>
      <c r="U18" s="155">
        <v>1</v>
      </c>
      <c r="V18" s="157">
        <v>0.4094337763668533</v>
      </c>
      <c r="W18" s="135">
        <v>417347.19046605931</v>
      </c>
      <c r="X18" s="155">
        <v>1</v>
      </c>
      <c r="Y18" s="157">
        <v>8.927560462519582E-2</v>
      </c>
      <c r="Z18" s="135">
        <v>166672.91949238713</v>
      </c>
      <c r="AA18" s="155">
        <v>1</v>
      </c>
      <c r="AB18" s="157">
        <v>3.5653350501084889E-2</v>
      </c>
      <c r="AC18" s="135">
        <v>4674817.8544205958</v>
      </c>
      <c r="AD18" s="155">
        <v>1</v>
      </c>
      <c r="AE18" s="155">
        <v>1</v>
      </c>
      <c r="AF18" s="154">
        <v>2336567.0398157677</v>
      </c>
      <c r="AG18" s="155">
        <v>1</v>
      </c>
      <c r="AH18" s="157">
        <v>0.48714087779142973</v>
      </c>
      <c r="AI18" s="156">
        <v>1897438.4874897515</v>
      </c>
      <c r="AJ18" s="155">
        <v>1</v>
      </c>
      <c r="AK18" s="157">
        <v>0.39558884234876501</v>
      </c>
      <c r="AL18" s="135">
        <v>419627.55177158234</v>
      </c>
      <c r="AM18" s="155">
        <v>1</v>
      </c>
      <c r="AN18" s="157">
        <v>8.7486355166421864E-2</v>
      </c>
      <c r="AO18" s="135">
        <v>142858.33919425413</v>
      </c>
      <c r="AP18" s="155">
        <v>1</v>
      </c>
      <c r="AQ18" s="157">
        <v>2.9783924693383472E-2</v>
      </c>
      <c r="AR18" s="135">
        <v>4796491.4182713553</v>
      </c>
      <c r="AS18" s="155">
        <v>1</v>
      </c>
      <c r="AT18" s="161">
        <v>1</v>
      </c>
      <c r="AU18" s="135">
        <v>2498040.0908905552</v>
      </c>
      <c r="AV18" s="155">
        <v>1</v>
      </c>
      <c r="AW18" s="157">
        <v>0.5048123499305901</v>
      </c>
      <c r="AX18" s="156">
        <v>1896705.8303310091</v>
      </c>
      <c r="AY18" s="155">
        <v>1</v>
      </c>
      <c r="AZ18" s="157">
        <v>0.38329269847510916</v>
      </c>
      <c r="BA18" s="135">
        <v>426278.78218002716</v>
      </c>
      <c r="BB18" s="155">
        <v>1</v>
      </c>
      <c r="BC18" s="157">
        <v>8.6143851150576933E-2</v>
      </c>
      <c r="BD18" s="135">
        <v>127428.10531837476</v>
      </c>
      <c r="BE18" s="155">
        <v>1</v>
      </c>
      <c r="BF18" s="157">
        <v>2.5751100443723748E-2</v>
      </c>
      <c r="BG18" s="135">
        <v>4948452.8087199666</v>
      </c>
      <c r="BH18" s="155">
        <v>1</v>
      </c>
      <c r="BI18" s="155">
        <v>1</v>
      </c>
      <c r="BJ18" s="391">
        <f>SUM(BJ7:BJ17)</f>
        <v>2696816.3627653839</v>
      </c>
      <c r="BK18" s="235">
        <f t="shared" si="0"/>
        <v>1</v>
      </c>
      <c r="BL18" s="236">
        <f t="shared" si="1"/>
        <v>0.51870723565222776</v>
      </c>
      <c r="BM18" s="234">
        <f>SUM(BM7:BM17)</f>
        <v>1940843.8465380284</v>
      </c>
      <c r="BN18" s="235">
        <f t="shared" si="2"/>
        <v>1</v>
      </c>
      <c r="BO18" s="236">
        <f t="shared" si="3"/>
        <v>0.37330303997341929</v>
      </c>
      <c r="BP18" s="234">
        <f>SUM(BP7:BP17)</f>
        <v>429657.67028996913</v>
      </c>
      <c r="BQ18" s="235">
        <f t="shared" si="4"/>
        <v>1</v>
      </c>
      <c r="BR18" s="236">
        <f t="shared" si="5"/>
        <v>8.2640607462183005E-2</v>
      </c>
      <c r="BS18" s="234">
        <f>SUM(BS7:BS17)</f>
        <v>131792.86613273041</v>
      </c>
      <c r="BT18" s="235">
        <f t="shared" si="6"/>
        <v>1</v>
      </c>
      <c r="BU18" s="236">
        <f t="shared" si="7"/>
        <v>2.5349116912169973E-2</v>
      </c>
      <c r="BV18" s="234">
        <f>SUM(BV7:BV17)</f>
        <v>5199110.7457261113</v>
      </c>
      <c r="BW18" s="235">
        <f t="shared" si="8"/>
        <v>1</v>
      </c>
      <c r="BX18" s="237">
        <f t="shared" si="9"/>
        <v>1</v>
      </c>
    </row>
    <row r="19" spans="1:76" ht="15.75" x14ac:dyDescent="0.25">
      <c r="B19" s="2"/>
    </row>
    <row r="20" spans="1:76" x14ac:dyDescent="0.2">
      <c r="A20" s="6" t="s">
        <v>21</v>
      </c>
      <c r="B20" s="22"/>
    </row>
    <row r="21" spans="1:76" s="1" customFormat="1" ht="42.6" customHeight="1" x14ac:dyDescent="0.2">
      <c r="A21" s="542" t="s">
        <v>20</v>
      </c>
      <c r="B21" s="542"/>
      <c r="C21" s="542"/>
      <c r="D21" s="542"/>
      <c r="E21" s="542"/>
      <c r="F21" s="5"/>
      <c r="G21" s="5"/>
      <c r="H21" s="5"/>
      <c r="I21" s="5"/>
      <c r="J21" s="5"/>
    </row>
    <row r="22" spans="1:76" s="1" customFormat="1" ht="58.5" customHeight="1" x14ac:dyDescent="0.2">
      <c r="A22" s="542" t="s">
        <v>19</v>
      </c>
      <c r="B22" s="542"/>
      <c r="C22" s="542"/>
      <c r="D22" s="542"/>
      <c r="E22" s="542"/>
      <c r="F22" s="5"/>
      <c r="G22" s="5"/>
      <c r="H22" s="5"/>
      <c r="I22" s="5"/>
      <c r="J22" s="5"/>
    </row>
    <row r="23" spans="1:76" customFormat="1" ht="26.25" customHeight="1" x14ac:dyDescent="0.25">
      <c r="A23" s="553" t="s">
        <v>245</v>
      </c>
      <c r="B23" s="553"/>
      <c r="C23" s="553"/>
      <c r="D23" s="553"/>
      <c r="E23" s="553"/>
      <c r="F23" s="553"/>
      <c r="G23" s="553"/>
      <c r="H23" s="553"/>
      <c r="I23" s="553"/>
      <c r="J23" s="553"/>
    </row>
    <row r="24" spans="1:76" customFormat="1" x14ac:dyDescent="0.25">
      <c r="A24" s="542" t="s">
        <v>320</v>
      </c>
      <c r="B24" s="542"/>
      <c r="C24" s="542"/>
      <c r="D24" s="542"/>
      <c r="E24" s="542"/>
      <c r="F24" s="542"/>
      <c r="G24" s="542"/>
      <c r="H24" s="542"/>
      <c r="I24" s="542"/>
      <c r="J24" s="542"/>
    </row>
    <row r="25" spans="1:76" x14ac:dyDescent="0.2">
      <c r="A25" s="20" t="s">
        <v>328</v>
      </c>
      <c r="B25" s="19"/>
      <c r="C25" s="151"/>
      <c r="D25" s="21"/>
      <c r="E25" s="21"/>
      <c r="I25" s="114"/>
      <c r="K25" s="87"/>
    </row>
    <row r="26" spans="1:76" x14ac:dyDescent="0.2">
      <c r="A26" s="20" t="s">
        <v>225</v>
      </c>
      <c r="B26" s="19"/>
      <c r="C26" s="151"/>
      <c r="D26" s="18"/>
      <c r="E26" s="18"/>
      <c r="I26" s="114"/>
      <c r="K26" s="87"/>
    </row>
    <row r="27" spans="1:76" x14ac:dyDescent="0.2">
      <c r="A27" s="4"/>
      <c r="B27" s="4"/>
      <c r="C27" s="4"/>
      <c r="D27" s="4"/>
      <c r="E27" s="4"/>
      <c r="F27" s="4"/>
      <c r="K27" s="87"/>
    </row>
    <row r="28" spans="1:76" x14ac:dyDescent="0.2">
      <c r="A28" s="152" t="s">
        <v>318</v>
      </c>
      <c r="K28" s="87"/>
    </row>
    <row r="29" spans="1:76" x14ac:dyDescent="0.2">
      <c r="K29" s="87"/>
    </row>
    <row r="30" spans="1:76" x14ac:dyDescent="0.2">
      <c r="C30" s="203"/>
      <c r="F30" s="203"/>
      <c r="I30" s="203"/>
      <c r="L30" s="203"/>
      <c r="O30" s="203"/>
      <c r="R30" s="203"/>
    </row>
    <row r="31" spans="1:76" x14ac:dyDescent="0.2">
      <c r="C31" s="203"/>
      <c r="F31" s="203"/>
      <c r="I31" s="203"/>
      <c r="L31" s="203"/>
      <c r="O31" s="203"/>
      <c r="R31" s="203"/>
    </row>
    <row r="32" spans="1:76" x14ac:dyDescent="0.2">
      <c r="C32" s="203"/>
      <c r="F32" s="203"/>
      <c r="I32" s="203"/>
      <c r="L32" s="203"/>
      <c r="O32" s="203"/>
      <c r="R32" s="203"/>
    </row>
    <row r="33" spans="3:18" x14ac:dyDescent="0.2">
      <c r="C33" s="203"/>
      <c r="F33" s="203"/>
      <c r="I33" s="203"/>
      <c r="L33" s="203"/>
      <c r="O33" s="203"/>
      <c r="R33" s="203"/>
    </row>
    <row r="34" spans="3:18" x14ac:dyDescent="0.2">
      <c r="C34" s="203"/>
      <c r="F34" s="203"/>
      <c r="I34" s="203"/>
      <c r="L34" s="203"/>
      <c r="O34" s="203"/>
      <c r="R34" s="203"/>
    </row>
    <row r="35" spans="3:18" x14ac:dyDescent="0.2">
      <c r="C35" s="203"/>
      <c r="F35" s="203"/>
      <c r="I35" s="203"/>
      <c r="L35" s="203"/>
      <c r="O35" s="203"/>
      <c r="R35" s="203"/>
    </row>
    <row r="36" spans="3:18" x14ac:dyDescent="0.2">
      <c r="C36" s="203"/>
      <c r="F36" s="203"/>
      <c r="I36" s="203"/>
      <c r="L36" s="203"/>
      <c r="O36" s="203"/>
      <c r="R36" s="203"/>
    </row>
    <row r="37" spans="3:18" x14ac:dyDescent="0.2">
      <c r="C37" s="203"/>
      <c r="F37" s="203"/>
      <c r="I37" s="203"/>
      <c r="L37" s="203"/>
      <c r="O37" s="203"/>
      <c r="R37" s="203"/>
    </row>
    <row r="38" spans="3:18" x14ac:dyDescent="0.2">
      <c r="C38" s="203"/>
      <c r="F38" s="203"/>
      <c r="I38" s="203"/>
      <c r="L38" s="203"/>
      <c r="O38" s="203"/>
      <c r="R38" s="203"/>
    </row>
    <row r="39" spans="3:18" x14ac:dyDescent="0.2">
      <c r="C39" s="203"/>
      <c r="F39" s="203"/>
      <c r="I39" s="203"/>
      <c r="L39" s="203"/>
      <c r="O39" s="203"/>
      <c r="R39" s="203"/>
    </row>
    <row r="40" spans="3:18" x14ac:dyDescent="0.2">
      <c r="C40" s="203"/>
      <c r="F40" s="203"/>
      <c r="I40" s="203"/>
      <c r="L40" s="203"/>
      <c r="O40" s="203"/>
      <c r="R40" s="203"/>
    </row>
    <row r="41" spans="3:18" x14ac:dyDescent="0.2">
      <c r="C41" s="203"/>
      <c r="F41" s="203"/>
      <c r="I41" s="203"/>
      <c r="L41" s="203"/>
      <c r="O41" s="203"/>
      <c r="R41" s="203"/>
    </row>
    <row r="42" spans="3:18" x14ac:dyDescent="0.2">
      <c r="C42" s="203"/>
      <c r="F42" s="203"/>
      <c r="I42" s="203"/>
      <c r="L42" s="203"/>
      <c r="O42" s="203"/>
      <c r="R42" s="203"/>
    </row>
    <row r="43" spans="3:18" x14ac:dyDescent="0.2">
      <c r="C43" s="203"/>
      <c r="F43" s="203"/>
      <c r="I43" s="203"/>
      <c r="L43" s="203"/>
      <c r="O43" s="203"/>
      <c r="R43" s="203"/>
    </row>
    <row r="44" spans="3:18" x14ac:dyDescent="0.2">
      <c r="C44" s="203"/>
      <c r="F44" s="203"/>
      <c r="I44" s="203"/>
      <c r="L44" s="203"/>
      <c r="O44" s="203"/>
      <c r="R44" s="203"/>
    </row>
    <row r="45" spans="3:18" x14ac:dyDescent="0.2">
      <c r="C45" s="203"/>
      <c r="F45" s="203"/>
      <c r="I45" s="203"/>
      <c r="L45" s="203"/>
      <c r="O45" s="203"/>
      <c r="R45" s="203"/>
    </row>
    <row r="46" spans="3:18" x14ac:dyDescent="0.2">
      <c r="C46" s="203"/>
      <c r="F46" s="203"/>
      <c r="I46" s="203"/>
      <c r="L46" s="203"/>
      <c r="O46" s="203"/>
      <c r="R46" s="203"/>
    </row>
    <row r="47" spans="3:18" x14ac:dyDescent="0.2">
      <c r="C47" s="203"/>
      <c r="F47" s="203"/>
      <c r="I47" s="203"/>
      <c r="L47" s="203"/>
      <c r="O47" s="203"/>
      <c r="R47" s="203"/>
    </row>
    <row r="48" spans="3:18" x14ac:dyDescent="0.2">
      <c r="C48" s="203"/>
      <c r="F48" s="203"/>
      <c r="I48" s="203"/>
      <c r="L48" s="203"/>
      <c r="O48" s="203"/>
      <c r="R48" s="203"/>
    </row>
    <row r="49" spans="3:18" x14ac:dyDescent="0.2">
      <c r="C49" s="203"/>
      <c r="F49" s="203"/>
      <c r="I49" s="203"/>
      <c r="L49" s="203"/>
      <c r="O49" s="203"/>
      <c r="R49" s="203"/>
    </row>
    <row r="50" spans="3:18" x14ac:dyDescent="0.2">
      <c r="C50" s="203"/>
      <c r="F50" s="203"/>
      <c r="I50" s="203"/>
      <c r="L50" s="203"/>
      <c r="O50" s="203"/>
      <c r="R50" s="203"/>
    </row>
    <row r="51" spans="3:18" x14ac:dyDescent="0.2">
      <c r="C51" s="203"/>
      <c r="F51" s="203"/>
      <c r="I51" s="203"/>
      <c r="L51" s="203"/>
      <c r="O51" s="203"/>
      <c r="R51" s="203"/>
    </row>
    <row r="52" spans="3:18" x14ac:dyDescent="0.2">
      <c r="C52" s="203"/>
      <c r="F52" s="203"/>
      <c r="I52" s="203"/>
      <c r="L52" s="203"/>
      <c r="O52" s="203"/>
      <c r="R52" s="203"/>
    </row>
    <row r="53" spans="3:18" x14ac:dyDescent="0.2">
      <c r="C53" s="203"/>
      <c r="F53" s="203"/>
      <c r="I53" s="203"/>
      <c r="L53" s="203"/>
      <c r="O53" s="203"/>
      <c r="R53" s="203"/>
    </row>
    <row r="54" spans="3:18" x14ac:dyDescent="0.2">
      <c r="C54" s="203"/>
      <c r="F54" s="203"/>
      <c r="I54" s="203"/>
      <c r="L54" s="203"/>
      <c r="O54" s="203"/>
      <c r="R54" s="203"/>
    </row>
    <row r="55" spans="3:18" x14ac:dyDescent="0.2">
      <c r="C55" s="203"/>
      <c r="F55" s="203"/>
      <c r="I55" s="203"/>
      <c r="L55" s="203"/>
      <c r="O55" s="203"/>
      <c r="R55" s="203"/>
    </row>
    <row r="56" spans="3:18" x14ac:dyDescent="0.2">
      <c r="C56" s="203"/>
      <c r="F56" s="203"/>
      <c r="I56" s="203"/>
      <c r="L56" s="203"/>
      <c r="O56" s="203"/>
      <c r="R56" s="203"/>
    </row>
    <row r="57" spans="3:18" x14ac:dyDescent="0.2">
      <c r="C57" s="203"/>
      <c r="F57" s="203"/>
      <c r="I57" s="203"/>
      <c r="L57" s="203"/>
      <c r="O57" s="203"/>
      <c r="R57" s="203"/>
    </row>
    <row r="58" spans="3:18" x14ac:dyDescent="0.2">
      <c r="C58" s="203"/>
      <c r="F58" s="203"/>
      <c r="I58" s="203"/>
      <c r="L58" s="203"/>
      <c r="O58" s="203"/>
      <c r="R58" s="203"/>
    </row>
    <row r="59" spans="3:18" x14ac:dyDescent="0.2">
      <c r="C59" s="203"/>
      <c r="F59" s="203"/>
      <c r="I59" s="203"/>
      <c r="L59" s="203"/>
      <c r="O59" s="203"/>
      <c r="R59" s="203"/>
    </row>
    <row r="60" spans="3:18" x14ac:dyDescent="0.2">
      <c r="C60" s="203"/>
      <c r="F60" s="203"/>
      <c r="I60" s="203"/>
      <c r="L60" s="203"/>
      <c r="O60" s="203"/>
      <c r="R60" s="203"/>
    </row>
    <row r="61" spans="3:18" x14ac:dyDescent="0.2">
      <c r="C61" s="203"/>
      <c r="F61" s="203"/>
      <c r="I61" s="203"/>
      <c r="L61" s="203"/>
      <c r="O61" s="203"/>
      <c r="R61" s="203"/>
    </row>
    <row r="62" spans="3:18" x14ac:dyDescent="0.2">
      <c r="C62" s="203"/>
      <c r="F62" s="203"/>
      <c r="I62" s="203"/>
      <c r="L62" s="203"/>
      <c r="O62" s="203"/>
      <c r="R62" s="203"/>
    </row>
    <row r="63" spans="3:18" x14ac:dyDescent="0.2">
      <c r="C63" s="203"/>
      <c r="F63" s="203"/>
      <c r="I63" s="203"/>
      <c r="L63" s="203"/>
      <c r="O63" s="203"/>
      <c r="R63" s="203"/>
    </row>
    <row r="64" spans="3:18" x14ac:dyDescent="0.2">
      <c r="C64" s="203"/>
      <c r="F64" s="203"/>
      <c r="I64" s="203"/>
      <c r="L64" s="203"/>
      <c r="O64" s="203"/>
      <c r="R64" s="203"/>
    </row>
    <row r="65" spans="3:18" x14ac:dyDescent="0.2">
      <c r="C65" s="203"/>
      <c r="F65" s="203"/>
      <c r="I65" s="203"/>
      <c r="L65" s="203"/>
      <c r="O65" s="203"/>
      <c r="R65" s="203"/>
    </row>
    <row r="66" spans="3:18" x14ac:dyDescent="0.2">
      <c r="C66" s="203"/>
      <c r="F66" s="203"/>
      <c r="I66" s="203"/>
      <c r="L66" s="203"/>
      <c r="O66" s="203"/>
      <c r="R66" s="203"/>
    </row>
    <row r="67" spans="3:18" x14ac:dyDescent="0.2">
      <c r="C67" s="203"/>
      <c r="F67" s="203"/>
      <c r="I67" s="203"/>
      <c r="L67" s="203"/>
      <c r="O67" s="203"/>
      <c r="R67" s="203"/>
    </row>
    <row r="68" spans="3:18" x14ac:dyDescent="0.2">
      <c r="C68" s="203"/>
      <c r="F68" s="203"/>
      <c r="I68" s="203"/>
      <c r="L68" s="203"/>
      <c r="O68" s="203"/>
      <c r="R68" s="203"/>
    </row>
    <row r="69" spans="3:18" x14ac:dyDescent="0.2">
      <c r="C69" s="203"/>
      <c r="F69" s="203"/>
      <c r="I69" s="203"/>
      <c r="L69" s="203"/>
      <c r="O69" s="203"/>
      <c r="R69" s="203"/>
    </row>
    <row r="70" spans="3:18" x14ac:dyDescent="0.2">
      <c r="C70" s="203"/>
      <c r="F70" s="203"/>
      <c r="I70" s="203"/>
      <c r="L70" s="203"/>
      <c r="O70" s="203"/>
      <c r="R70" s="203"/>
    </row>
    <row r="71" spans="3:18" x14ac:dyDescent="0.2">
      <c r="C71" s="203"/>
      <c r="F71" s="203"/>
      <c r="I71" s="203"/>
      <c r="L71" s="203"/>
      <c r="O71" s="203"/>
      <c r="R71" s="203"/>
    </row>
    <row r="72" spans="3:18" x14ac:dyDescent="0.2">
      <c r="C72" s="203"/>
      <c r="F72" s="203"/>
      <c r="I72" s="203"/>
      <c r="L72" s="203"/>
      <c r="O72" s="203"/>
      <c r="R72" s="203"/>
    </row>
    <row r="73" spans="3:18" x14ac:dyDescent="0.2">
      <c r="C73" s="203"/>
      <c r="F73" s="203"/>
      <c r="I73" s="203"/>
      <c r="L73" s="203"/>
      <c r="O73" s="203"/>
      <c r="R73" s="203"/>
    </row>
    <row r="74" spans="3:18" x14ac:dyDescent="0.2">
      <c r="C74" s="203"/>
      <c r="F74" s="203"/>
      <c r="I74" s="203"/>
      <c r="L74" s="203"/>
      <c r="O74" s="203"/>
      <c r="R74" s="203"/>
    </row>
    <row r="75" spans="3:18" x14ac:dyDescent="0.2">
      <c r="C75" s="203"/>
      <c r="F75" s="203"/>
      <c r="I75" s="203"/>
      <c r="L75" s="203"/>
      <c r="O75" s="203"/>
      <c r="R75" s="203"/>
    </row>
    <row r="76" spans="3:18" x14ac:dyDescent="0.2">
      <c r="C76" s="203"/>
      <c r="F76" s="203"/>
      <c r="I76" s="203"/>
      <c r="L76" s="203"/>
      <c r="O76" s="203"/>
      <c r="R76" s="203"/>
    </row>
    <row r="77" spans="3:18" x14ac:dyDescent="0.2">
      <c r="C77" s="203"/>
      <c r="F77" s="203"/>
      <c r="I77" s="203"/>
      <c r="L77" s="203"/>
      <c r="O77" s="203"/>
      <c r="R77" s="203"/>
    </row>
  </sheetData>
  <mergeCells count="35">
    <mergeCell ref="BJ4:BX4"/>
    <mergeCell ref="BJ5:BL5"/>
    <mergeCell ref="BM5:BO5"/>
    <mergeCell ref="BP5:BR5"/>
    <mergeCell ref="BS5:BU5"/>
    <mergeCell ref="BV5:BX5"/>
    <mergeCell ref="AU4:BI4"/>
    <mergeCell ref="AU5:AW5"/>
    <mergeCell ref="AX5:AZ5"/>
    <mergeCell ref="BA5:BC5"/>
    <mergeCell ref="BD5:BF5"/>
    <mergeCell ref="BG5:BI5"/>
    <mergeCell ref="AF4:AT4"/>
    <mergeCell ref="AF5:AH5"/>
    <mergeCell ref="AI5:AK5"/>
    <mergeCell ref="AL5:AN5"/>
    <mergeCell ref="AO5:AQ5"/>
    <mergeCell ref="AR5:AT5"/>
    <mergeCell ref="B4:P4"/>
    <mergeCell ref="Q4:AE4"/>
    <mergeCell ref="Q5:S5"/>
    <mergeCell ref="T5:V5"/>
    <mergeCell ref="W5:Y5"/>
    <mergeCell ref="Z5:AB5"/>
    <mergeCell ref="AC5:AE5"/>
    <mergeCell ref="A22:E22"/>
    <mergeCell ref="A24:J24"/>
    <mergeCell ref="A23:J23"/>
    <mergeCell ref="N5:P5"/>
    <mergeCell ref="B5:D5"/>
    <mergeCell ref="E5:G5"/>
    <mergeCell ref="H5:J5"/>
    <mergeCell ref="A5:A6"/>
    <mergeCell ref="K5:M5"/>
    <mergeCell ref="A21:E21"/>
  </mergeCells>
  <hyperlinks>
    <hyperlink ref="A1" location="Contents!A1" display="Contents "/>
  </hyperlinks>
  <pageMargins left="0.7" right="0.7" top="0.75" bottom="0.75" header="0.3" footer="0.3"/>
  <pageSetup paperSize="9" scale="61" fitToHeight="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E28"/>
  <sheetViews>
    <sheetView showGridLines="0" workbookViewId="0">
      <pane xSplit="1" ySplit="5" topLeftCell="N6" activePane="bottomRight" state="frozen"/>
      <selection pane="topRight" activeCell="B1" sqref="B1"/>
      <selection pane="bottomLeft" activeCell="A6" sqref="A6"/>
      <selection pane="bottomRight" activeCell="X25" sqref="X25"/>
    </sheetView>
  </sheetViews>
  <sheetFormatPr defaultColWidth="9.140625" defaultRowHeight="15" x14ac:dyDescent="0.2"/>
  <cols>
    <col min="1" max="1" width="49.42578125" style="1" customWidth="1"/>
    <col min="2" max="31" width="12" style="1" customWidth="1"/>
    <col min="32" max="16384" width="9.140625" style="1"/>
  </cols>
  <sheetData>
    <row r="1" spans="1:31" x14ac:dyDescent="0.2">
      <c r="A1" s="17" t="s">
        <v>30</v>
      </c>
    </row>
    <row r="2" spans="1:31" s="3" customFormat="1" ht="15.75" x14ac:dyDescent="0.25">
      <c r="A2" s="2" t="s">
        <v>329</v>
      </c>
    </row>
    <row r="3" spans="1:31" s="3" customFormat="1" ht="16.5" thickBot="1" x14ac:dyDescent="0.3">
      <c r="B3" s="103"/>
    </row>
    <row r="4" spans="1:31" s="3" customFormat="1" ht="30.95" customHeight="1" x14ac:dyDescent="0.25">
      <c r="A4" s="420"/>
      <c r="B4" s="568" t="s">
        <v>178</v>
      </c>
      <c r="C4" s="566"/>
      <c r="D4" s="566"/>
      <c r="E4" s="566"/>
      <c r="F4" s="566"/>
      <c r="G4" s="569"/>
      <c r="H4" s="566" t="s">
        <v>190</v>
      </c>
      <c r="I4" s="566"/>
      <c r="J4" s="566"/>
      <c r="K4" s="566"/>
      <c r="L4" s="566"/>
      <c r="M4" s="566"/>
      <c r="N4" s="568" t="s">
        <v>224</v>
      </c>
      <c r="O4" s="566"/>
      <c r="P4" s="566"/>
      <c r="Q4" s="566"/>
      <c r="R4" s="566"/>
      <c r="S4" s="569"/>
      <c r="T4" s="568" t="s">
        <v>249</v>
      </c>
      <c r="U4" s="566"/>
      <c r="V4" s="566"/>
      <c r="W4" s="566"/>
      <c r="X4" s="566"/>
      <c r="Y4" s="569"/>
      <c r="Z4" s="566" t="s">
        <v>327</v>
      </c>
      <c r="AA4" s="566"/>
      <c r="AB4" s="566"/>
      <c r="AC4" s="566"/>
      <c r="AD4" s="566"/>
      <c r="AE4" s="567"/>
    </row>
    <row r="5" spans="1:31" s="2" customFormat="1" ht="48" thickBot="1" x14ac:dyDescent="0.3">
      <c r="A5" s="408"/>
      <c r="B5" s="411" t="s">
        <v>22</v>
      </c>
      <c r="C5" s="409" t="s">
        <v>50</v>
      </c>
      <c r="D5" s="409" t="s">
        <v>49</v>
      </c>
      <c r="E5" s="409" t="s">
        <v>48</v>
      </c>
      <c r="F5" s="409" t="s">
        <v>220</v>
      </c>
      <c r="G5" s="412" t="s">
        <v>44</v>
      </c>
      <c r="H5" s="409" t="s">
        <v>22</v>
      </c>
      <c r="I5" s="409" t="s">
        <v>50</v>
      </c>
      <c r="J5" s="409" t="s">
        <v>49</v>
      </c>
      <c r="K5" s="409" t="s">
        <v>48</v>
      </c>
      <c r="L5" s="409" t="s">
        <v>220</v>
      </c>
      <c r="M5" s="409" t="s">
        <v>44</v>
      </c>
      <c r="N5" s="411" t="s">
        <v>22</v>
      </c>
      <c r="O5" s="409" t="s">
        <v>50</v>
      </c>
      <c r="P5" s="409" t="s">
        <v>49</v>
      </c>
      <c r="Q5" s="409" t="s">
        <v>48</v>
      </c>
      <c r="R5" s="409" t="s">
        <v>220</v>
      </c>
      <c r="S5" s="412" t="s">
        <v>44</v>
      </c>
      <c r="T5" s="411" t="s">
        <v>22</v>
      </c>
      <c r="U5" s="409" t="s">
        <v>50</v>
      </c>
      <c r="V5" s="409" t="s">
        <v>49</v>
      </c>
      <c r="W5" s="409" t="s">
        <v>48</v>
      </c>
      <c r="X5" s="409" t="s">
        <v>220</v>
      </c>
      <c r="Y5" s="412" t="s">
        <v>44</v>
      </c>
      <c r="Z5" s="409" t="s">
        <v>22</v>
      </c>
      <c r="AA5" s="409" t="s">
        <v>50</v>
      </c>
      <c r="AB5" s="409" t="s">
        <v>49</v>
      </c>
      <c r="AC5" s="409" t="s">
        <v>48</v>
      </c>
      <c r="AD5" s="409" t="s">
        <v>220</v>
      </c>
      <c r="AE5" s="410" t="s">
        <v>44</v>
      </c>
    </row>
    <row r="6" spans="1:31" ht="15.75" x14ac:dyDescent="0.25">
      <c r="A6" s="11" t="s">
        <v>36</v>
      </c>
      <c r="B6" s="413">
        <v>89439.393501469414</v>
      </c>
      <c r="C6" s="105">
        <v>74043.566465091906</v>
      </c>
      <c r="D6" s="105">
        <v>14678.377793864296</v>
      </c>
      <c r="E6" s="105">
        <v>11374.598870745651</v>
      </c>
      <c r="F6" s="105">
        <v>23643.592089027887</v>
      </c>
      <c r="G6" s="414">
        <v>213179.52872019916</v>
      </c>
      <c r="H6" s="247">
        <v>78982.947909539871</v>
      </c>
      <c r="I6" s="248">
        <v>76657.141549648775</v>
      </c>
      <c r="J6" s="248">
        <v>16590.248544175072</v>
      </c>
      <c r="K6" s="248">
        <v>13029.547527104934</v>
      </c>
      <c r="L6" s="248">
        <v>22486.273230059767</v>
      </c>
      <c r="M6" s="248">
        <v>207746.1587605284</v>
      </c>
      <c r="N6" s="413">
        <v>77361.844794980541</v>
      </c>
      <c r="O6" s="105">
        <v>77727.44476179003</v>
      </c>
      <c r="P6" s="105">
        <v>18050.883825012603</v>
      </c>
      <c r="Q6" s="105">
        <v>13199.99823153849</v>
      </c>
      <c r="R6" s="105">
        <v>23082.23513593087</v>
      </c>
      <c r="S6" s="414">
        <v>209422.40674925255</v>
      </c>
      <c r="T6" s="418">
        <v>65895.28539998924</v>
      </c>
      <c r="U6" s="248">
        <v>75311.045573296418</v>
      </c>
      <c r="V6" s="248">
        <v>16907.656613487907</v>
      </c>
      <c r="W6" s="247">
        <v>13124.611287889968</v>
      </c>
      <c r="X6" s="248">
        <v>22292.57518190753</v>
      </c>
      <c r="Y6" s="419">
        <v>193531.17405657106</v>
      </c>
      <c r="Z6" s="29">
        <v>49483.254129213368</v>
      </c>
      <c r="AA6" s="243">
        <v>69911.901916316478</v>
      </c>
      <c r="AB6" s="243">
        <v>14004.150358550438</v>
      </c>
      <c r="AC6" s="29">
        <v>12607.173764802981</v>
      </c>
      <c r="AD6" s="29">
        <v>19054.399899933658</v>
      </c>
      <c r="AE6" s="244">
        <v>165060.88006881691</v>
      </c>
    </row>
    <row r="7" spans="1:31" ht="15.75" x14ac:dyDescent="0.25">
      <c r="A7" s="11" t="s">
        <v>177</v>
      </c>
      <c r="B7" s="415">
        <v>203420.41047893025</v>
      </c>
      <c r="C7" s="105">
        <v>104565.39067638908</v>
      </c>
      <c r="D7" s="105">
        <v>20974.237749262353</v>
      </c>
      <c r="E7" s="105">
        <v>15910.276762695466</v>
      </c>
      <c r="F7" s="105">
        <v>43170.824153681686</v>
      </c>
      <c r="G7" s="414">
        <v>388041.13982095884</v>
      </c>
      <c r="H7" s="105">
        <v>181859.78962562527</v>
      </c>
      <c r="I7" s="105">
        <v>106619.39398841567</v>
      </c>
      <c r="J7" s="105">
        <v>22429.774293870763</v>
      </c>
      <c r="K7" s="29">
        <v>17452.955030776448</v>
      </c>
      <c r="L7" s="105">
        <v>39930.478172182324</v>
      </c>
      <c r="M7" s="105">
        <v>368292.39111087052</v>
      </c>
      <c r="N7" s="413">
        <v>128277.75857760098</v>
      </c>
      <c r="O7" s="105">
        <v>112496.58951979282</v>
      </c>
      <c r="P7" s="105">
        <v>23105.116534340574</v>
      </c>
      <c r="Q7" s="105">
        <v>17245.643153673958</v>
      </c>
      <c r="R7" s="105">
        <v>33447.911502126815</v>
      </c>
      <c r="S7" s="414">
        <v>314573.01928753522</v>
      </c>
      <c r="T7" s="413">
        <v>89705.520160570115</v>
      </c>
      <c r="U7" s="105">
        <v>112536.27238451327</v>
      </c>
      <c r="V7" s="105">
        <v>22357.032083723363</v>
      </c>
      <c r="W7" s="105">
        <v>18306.415656350364</v>
      </c>
      <c r="X7" s="105">
        <v>31289.565149686168</v>
      </c>
      <c r="Y7" s="414">
        <v>274194.80543484329</v>
      </c>
      <c r="Z7" s="243">
        <v>101316.56128812465</v>
      </c>
      <c r="AA7" s="243">
        <v>107151.40947964606</v>
      </c>
      <c r="AB7" s="243">
        <v>20431.344688026635</v>
      </c>
      <c r="AC7" s="243">
        <v>17332.957669536616</v>
      </c>
      <c r="AD7" s="243">
        <v>37487.782016995887</v>
      </c>
      <c r="AE7" s="244">
        <v>283720.05514232989</v>
      </c>
    </row>
    <row r="8" spans="1:31" ht="15.75" x14ac:dyDescent="0.25">
      <c r="A8" s="11" t="s">
        <v>174</v>
      </c>
      <c r="B8" s="415">
        <v>82901.299315883909</v>
      </c>
      <c r="C8" s="105">
        <v>66643.823359196351</v>
      </c>
      <c r="D8" s="105">
        <v>14098.525217531138</v>
      </c>
      <c r="E8" s="105">
        <v>10249.361648194537</v>
      </c>
      <c r="F8" s="105">
        <v>20371.897056560723</v>
      </c>
      <c r="G8" s="414">
        <v>194264.90659736667</v>
      </c>
      <c r="H8" s="29">
        <v>61081.040629691794</v>
      </c>
      <c r="I8" s="105">
        <v>69539.090472986223</v>
      </c>
      <c r="J8" s="105">
        <v>16697.362625918377</v>
      </c>
      <c r="K8" s="105">
        <v>11051.168419899594</v>
      </c>
      <c r="L8" s="105">
        <v>17159.867586443266</v>
      </c>
      <c r="M8" s="105">
        <v>175528.52973493925</v>
      </c>
      <c r="N8" s="417">
        <v>55608.086817161056</v>
      </c>
      <c r="O8" s="105">
        <v>71704.912511298331</v>
      </c>
      <c r="P8" s="105">
        <v>18037.268697389576</v>
      </c>
      <c r="Q8" s="105">
        <v>11255.672915293122</v>
      </c>
      <c r="R8" s="105">
        <v>17836.829304528204</v>
      </c>
      <c r="S8" s="414">
        <v>174442.77024567028</v>
      </c>
      <c r="T8" s="413">
        <v>63335.696871975822</v>
      </c>
      <c r="U8" s="105">
        <v>71821.868109422707</v>
      </c>
      <c r="V8" s="105">
        <v>18494.408065156556</v>
      </c>
      <c r="W8" s="29">
        <v>12146.043722726905</v>
      </c>
      <c r="X8" s="105">
        <v>21567.78957521759</v>
      </c>
      <c r="Y8" s="414">
        <v>187365.80634449955</v>
      </c>
      <c r="Z8" s="29">
        <v>76918.721452734768</v>
      </c>
      <c r="AA8" s="243">
        <v>68971.209048376608</v>
      </c>
      <c r="AB8" s="243">
        <v>16044.277230226488</v>
      </c>
      <c r="AC8" s="29">
        <v>11755.686104867926</v>
      </c>
      <c r="AD8" s="243">
        <v>25850.869149579488</v>
      </c>
      <c r="AE8" s="244">
        <v>199540.76298578529</v>
      </c>
    </row>
    <row r="9" spans="1:31" ht="15.75" x14ac:dyDescent="0.25">
      <c r="A9" s="11" t="s">
        <v>28</v>
      </c>
      <c r="B9" s="413">
        <v>363983.31436732732</v>
      </c>
      <c r="C9" s="105">
        <v>496905.13295911223</v>
      </c>
      <c r="D9" s="105">
        <v>131543.23081077661</v>
      </c>
      <c r="E9" s="105">
        <v>98996.384462464557</v>
      </c>
      <c r="F9" s="105">
        <v>126621.62631909343</v>
      </c>
      <c r="G9" s="414">
        <v>1218049.688918774</v>
      </c>
      <c r="H9" s="105">
        <v>370450.31122414878</v>
      </c>
      <c r="I9" s="105">
        <v>551907.14400520164</v>
      </c>
      <c r="J9" s="105">
        <v>157186.88312932002</v>
      </c>
      <c r="K9" s="105">
        <v>115286.12422008126</v>
      </c>
      <c r="L9" s="105">
        <v>135312.79353680514</v>
      </c>
      <c r="M9" s="105">
        <v>1330143.2561155567</v>
      </c>
      <c r="N9" s="415">
        <v>378024.33700806345</v>
      </c>
      <c r="O9" s="105">
        <v>600004.91909740877</v>
      </c>
      <c r="P9" s="105">
        <v>179970.00464759953</v>
      </c>
      <c r="Q9" s="105">
        <v>123393.13009243167</v>
      </c>
      <c r="R9" s="105">
        <v>153895.85641677934</v>
      </c>
      <c r="S9" s="414">
        <v>1435288.247262283</v>
      </c>
      <c r="T9" s="415">
        <v>377990.98198569735</v>
      </c>
      <c r="U9" s="105">
        <v>652437.58210071106</v>
      </c>
      <c r="V9" s="105">
        <v>191295.17603285154</v>
      </c>
      <c r="W9" s="105">
        <v>144222.53820316968</v>
      </c>
      <c r="X9" s="105">
        <v>179298.57053432264</v>
      </c>
      <c r="Y9" s="414">
        <v>1545244.848856752</v>
      </c>
      <c r="Z9" s="243">
        <v>407077.7691837757</v>
      </c>
      <c r="AA9" s="243">
        <v>706834.50645886862</v>
      </c>
      <c r="AB9" s="243">
        <v>197492.84396281955</v>
      </c>
      <c r="AC9" s="243">
        <v>158579.8425976123</v>
      </c>
      <c r="AD9" s="243">
        <v>213813.36920769166</v>
      </c>
      <c r="AE9" s="244">
        <v>1683798.3314107677</v>
      </c>
    </row>
    <row r="10" spans="1:31" ht="15.75" x14ac:dyDescent="0.25">
      <c r="A10" s="11" t="s">
        <v>35</v>
      </c>
      <c r="B10" s="415">
        <v>520754.02233243902</v>
      </c>
      <c r="C10" s="105">
        <v>121785.43911274419</v>
      </c>
      <c r="D10" s="105">
        <v>26763.312817858317</v>
      </c>
      <c r="E10" s="105">
        <v>23000.626901231404</v>
      </c>
      <c r="F10" s="105">
        <v>100004.85710076973</v>
      </c>
      <c r="G10" s="414">
        <v>792308.25826504268</v>
      </c>
      <c r="H10" s="105">
        <v>535366.41974585026</v>
      </c>
      <c r="I10" s="105">
        <v>127484.58241106874</v>
      </c>
      <c r="J10" s="105">
        <v>30377.356385393981</v>
      </c>
      <c r="K10" s="105">
        <v>26719.119302995521</v>
      </c>
      <c r="L10" s="105">
        <v>107530.2973691378</v>
      </c>
      <c r="M10" s="105">
        <v>827477.77521444624</v>
      </c>
      <c r="N10" s="415">
        <v>601877.23241860967</v>
      </c>
      <c r="O10" s="105">
        <v>135567.1106382065</v>
      </c>
      <c r="P10" s="105">
        <v>33945.677692436642</v>
      </c>
      <c r="Q10" s="105">
        <v>26894.816382864363</v>
      </c>
      <c r="R10" s="105">
        <v>131534.00425977263</v>
      </c>
      <c r="S10" s="414">
        <v>929818.84139188973</v>
      </c>
      <c r="T10" s="415">
        <v>603030.54248641792</v>
      </c>
      <c r="U10" s="105">
        <v>138015.35043183004</v>
      </c>
      <c r="V10" s="105">
        <v>35678.725772951249</v>
      </c>
      <c r="W10" s="105">
        <v>27269.249460979816</v>
      </c>
      <c r="X10" s="105">
        <v>157632.35231968306</v>
      </c>
      <c r="Y10" s="414">
        <v>961626.22047186201</v>
      </c>
      <c r="Z10" s="243">
        <v>663545.12756454479</v>
      </c>
      <c r="AA10" s="243">
        <v>138162.04937874744</v>
      </c>
      <c r="AB10" s="243">
        <v>34947.166854619558</v>
      </c>
      <c r="AC10" s="243">
        <v>26547.243288074984</v>
      </c>
      <c r="AD10" s="243">
        <v>193457.2587414975</v>
      </c>
      <c r="AE10" s="244">
        <v>1056658.8458274843</v>
      </c>
    </row>
    <row r="11" spans="1:31" ht="15.75" x14ac:dyDescent="0.25">
      <c r="A11" s="11" t="s">
        <v>175</v>
      </c>
      <c r="B11" s="413">
        <v>88693.011486693285</v>
      </c>
      <c r="C11" s="105">
        <v>86751.159058248202</v>
      </c>
      <c r="D11" s="105">
        <v>20576.24213521192</v>
      </c>
      <c r="E11" s="105">
        <v>16327.832168902611</v>
      </c>
      <c r="F11" s="105">
        <v>23940.704501043383</v>
      </c>
      <c r="G11" s="414">
        <v>236288.94935009943</v>
      </c>
      <c r="H11" s="30">
        <v>92449.443629129833</v>
      </c>
      <c r="I11" s="105">
        <v>88662.666142264221</v>
      </c>
      <c r="J11" s="105">
        <v>21929.818117626633</v>
      </c>
      <c r="K11" s="105">
        <v>16664.849533723365</v>
      </c>
      <c r="L11" s="105">
        <v>26152.919501607626</v>
      </c>
      <c r="M11" s="105">
        <v>245859.69692435168</v>
      </c>
      <c r="N11" s="413">
        <v>102392.53934928185</v>
      </c>
      <c r="O11" s="105">
        <v>88547.75239345718</v>
      </c>
      <c r="P11" s="105">
        <v>22153.337836323128</v>
      </c>
      <c r="Q11" s="105">
        <v>15852.69847522523</v>
      </c>
      <c r="R11" s="105">
        <v>30040.150485494545</v>
      </c>
      <c r="S11" s="414">
        <v>258986.47853978194</v>
      </c>
      <c r="T11" s="413">
        <v>132875.97775754085</v>
      </c>
      <c r="U11" s="105">
        <v>84328.251318229057</v>
      </c>
      <c r="V11" s="105">
        <v>20602.710820743403</v>
      </c>
      <c r="W11" s="105">
        <v>16234.582202223362</v>
      </c>
      <c r="X11" s="105">
        <v>41996.774587641368</v>
      </c>
      <c r="Y11" s="414">
        <v>296038.29668637802</v>
      </c>
      <c r="Z11" s="243">
        <v>137714.98674157445</v>
      </c>
      <c r="AA11" s="243">
        <v>82638.677950995276</v>
      </c>
      <c r="AB11" s="243">
        <v>19958.839619807342</v>
      </c>
      <c r="AC11" s="243">
        <v>17159.812146671404</v>
      </c>
      <c r="AD11" s="243">
        <v>47066.749008901803</v>
      </c>
      <c r="AE11" s="244">
        <v>304539.06546795031</v>
      </c>
    </row>
    <row r="12" spans="1:31" ht="15.75" x14ac:dyDescent="0.25">
      <c r="A12" s="11" t="s">
        <v>34</v>
      </c>
      <c r="B12" s="415">
        <v>240783.44876783006</v>
      </c>
      <c r="C12" s="105">
        <v>58153.669887108146</v>
      </c>
      <c r="D12" s="105">
        <v>11388.560551614837</v>
      </c>
      <c r="E12" s="29">
        <v>8477.0568683215297</v>
      </c>
      <c r="F12" s="105">
        <v>46271.003313110472</v>
      </c>
      <c r="G12" s="414">
        <v>365073.73938798509</v>
      </c>
      <c r="H12" s="105">
        <v>223114.56604847257</v>
      </c>
      <c r="I12" s="105">
        <v>56499.954092626227</v>
      </c>
      <c r="J12" s="105">
        <v>11995.73710454996</v>
      </c>
      <c r="K12" s="29">
        <v>9060.8899824204582</v>
      </c>
      <c r="L12" s="105">
        <v>44605.644869358235</v>
      </c>
      <c r="M12" s="105">
        <v>345276.79209742742</v>
      </c>
      <c r="N12" s="415">
        <v>206077.90002127891</v>
      </c>
      <c r="O12" s="105">
        <v>57813.124346218603</v>
      </c>
      <c r="P12" s="105">
        <v>11964.09283550285</v>
      </c>
      <c r="Q12" s="105">
        <v>8753.0915802071231</v>
      </c>
      <c r="R12" s="105">
        <v>45539.128185748777</v>
      </c>
      <c r="S12" s="414">
        <v>330147.33696895628</v>
      </c>
      <c r="T12" s="415">
        <v>216794.85194673893</v>
      </c>
      <c r="U12" s="105">
        <v>56705.755994564395</v>
      </c>
      <c r="V12" s="29">
        <v>11084.59449716205</v>
      </c>
      <c r="W12" s="145">
        <v>8659.7726508597807</v>
      </c>
      <c r="X12" s="105">
        <v>57289.990039521203</v>
      </c>
      <c r="Y12" s="414">
        <v>350534.96512884635</v>
      </c>
      <c r="Z12" s="243">
        <v>245951.19119491088</v>
      </c>
      <c r="AA12" s="243">
        <v>54366.804249526096</v>
      </c>
      <c r="AB12" s="29">
        <v>10429.351660366003</v>
      </c>
      <c r="AC12" s="30">
        <v>8414.0597478092004</v>
      </c>
      <c r="AD12" s="243">
        <v>72278.029466553897</v>
      </c>
      <c r="AE12" s="244">
        <v>391439.43631916604</v>
      </c>
    </row>
    <row r="13" spans="1:31" ht="15.75" x14ac:dyDescent="0.25">
      <c r="A13" s="11" t="s">
        <v>33</v>
      </c>
      <c r="B13" s="416">
        <v>25732.572006859529</v>
      </c>
      <c r="C13" s="105">
        <v>65310.445499398491</v>
      </c>
      <c r="D13" s="105">
        <v>13648.839107269261</v>
      </c>
      <c r="E13" s="29">
        <v>9612.0576128875582</v>
      </c>
      <c r="F13" s="105">
        <v>9846.1439988359944</v>
      </c>
      <c r="G13" s="414">
        <v>124150.05822525083</v>
      </c>
      <c r="H13" s="29">
        <v>33112.914938144291</v>
      </c>
      <c r="I13" s="105">
        <v>67653.003962011848</v>
      </c>
      <c r="J13" s="105">
        <v>15345.638857389864</v>
      </c>
      <c r="K13" s="29">
        <v>11124.723260582463</v>
      </c>
      <c r="L13" s="105">
        <v>12312.064083906873</v>
      </c>
      <c r="M13" s="105">
        <v>139548.34510203532</v>
      </c>
      <c r="N13" s="417">
        <v>36162.389725388668</v>
      </c>
      <c r="O13" s="105">
        <v>72764.25869829896</v>
      </c>
      <c r="P13" s="105">
        <v>16301.945991111412</v>
      </c>
      <c r="Q13" s="105">
        <v>11539.362591882664</v>
      </c>
      <c r="R13" s="105">
        <v>13839.214550486799</v>
      </c>
      <c r="S13" s="414">
        <v>150607.17155716851</v>
      </c>
      <c r="T13" s="417">
        <v>52645.761983953482</v>
      </c>
      <c r="U13" s="105">
        <v>71127.384456410189</v>
      </c>
      <c r="V13" s="105">
        <v>15326.052706118202</v>
      </c>
      <c r="W13" s="29">
        <v>11850.882807474421</v>
      </c>
      <c r="X13" s="105">
        <v>19072.224292314499</v>
      </c>
      <c r="Y13" s="414">
        <v>170022.3062462708</v>
      </c>
      <c r="Z13" s="29">
        <v>63289.670536675316</v>
      </c>
      <c r="AA13" s="243">
        <v>66867.02961797599</v>
      </c>
      <c r="AB13" s="243">
        <v>13532.443201716475</v>
      </c>
      <c r="AC13" s="29">
        <v>11128.117011244183</v>
      </c>
      <c r="AD13" s="243">
        <v>23537.172296064684</v>
      </c>
      <c r="AE13" s="244">
        <v>178354.43266367662</v>
      </c>
    </row>
    <row r="14" spans="1:31" ht="15.75" x14ac:dyDescent="0.25">
      <c r="A14" s="11" t="s">
        <v>32</v>
      </c>
      <c r="B14" s="413">
        <v>166322.7324661962</v>
      </c>
      <c r="C14" s="105">
        <v>84493.528879298407</v>
      </c>
      <c r="D14" s="105">
        <v>17847.375587721985</v>
      </c>
      <c r="E14" s="105">
        <v>14762.535903177753</v>
      </c>
      <c r="F14" s="105">
        <v>35640.422481565147</v>
      </c>
      <c r="G14" s="414">
        <v>319066.59531795949</v>
      </c>
      <c r="H14" s="30">
        <v>171919.9400030851</v>
      </c>
      <c r="I14" s="105">
        <v>90990.62843505347</v>
      </c>
      <c r="J14" s="105">
        <v>18998.235626788341</v>
      </c>
      <c r="K14" s="105">
        <v>15837.694753662303</v>
      </c>
      <c r="L14" s="105">
        <v>38158.278951110675</v>
      </c>
      <c r="M14" s="105">
        <v>335904.77776969987</v>
      </c>
      <c r="N14" s="415">
        <v>146539.61167925343</v>
      </c>
      <c r="O14" s="105">
        <v>95423.784073656032</v>
      </c>
      <c r="P14" s="105">
        <v>19761.311650115687</v>
      </c>
      <c r="Q14" s="105">
        <v>16269.144521846771</v>
      </c>
      <c r="R14" s="105">
        <v>35779.071949143537</v>
      </c>
      <c r="S14" s="414">
        <v>313772.92387401545</v>
      </c>
      <c r="T14" s="415">
        <v>117712.57396596561</v>
      </c>
      <c r="U14" s="105">
        <v>94549.330464147017</v>
      </c>
      <c r="V14" s="105">
        <v>19010.780978106402</v>
      </c>
      <c r="W14" s="105">
        <v>16620.665039048938</v>
      </c>
      <c r="X14" s="105">
        <v>36739.576840727692</v>
      </c>
      <c r="Y14" s="414">
        <v>284632.92728799564</v>
      </c>
      <c r="Z14" s="243">
        <v>114866.28650252463</v>
      </c>
      <c r="AA14" s="243">
        <v>91097.472090316995</v>
      </c>
      <c r="AB14" s="243">
        <v>17720.027729386795</v>
      </c>
      <c r="AC14" s="243">
        <v>16851.075617340717</v>
      </c>
      <c r="AD14" s="243">
        <v>38991.960448266618</v>
      </c>
      <c r="AE14" s="244">
        <v>279526.82238783571</v>
      </c>
    </row>
    <row r="15" spans="1:31" ht="15.75" x14ac:dyDescent="0.25">
      <c r="A15" s="11" t="s">
        <v>24</v>
      </c>
      <c r="B15" s="413">
        <v>86083.326821460796</v>
      </c>
      <c r="C15" s="105">
        <v>48457.136138603288</v>
      </c>
      <c r="D15" s="105">
        <v>9591.2048441262887</v>
      </c>
      <c r="E15" s="29">
        <v>7401.4946462514226</v>
      </c>
      <c r="F15" s="105">
        <v>18856.287568065094</v>
      </c>
      <c r="G15" s="414">
        <v>170389.4500185069</v>
      </c>
      <c r="H15" s="30">
        <v>93378.841305499387</v>
      </c>
      <c r="I15" s="105">
        <v>48965.096087632846</v>
      </c>
      <c r="J15" s="105">
        <v>11040.315774095661</v>
      </c>
      <c r="K15" s="29">
        <v>8322.9289286642543</v>
      </c>
      <c r="L15" s="105">
        <v>21135.207023697822</v>
      </c>
      <c r="M15" s="105">
        <v>182842.38911958996</v>
      </c>
      <c r="N15" s="417">
        <v>65778.773953217446</v>
      </c>
      <c r="O15" s="105">
        <v>51746.251163359695</v>
      </c>
      <c r="P15" s="105">
        <v>14063.636720344593</v>
      </c>
      <c r="Q15" s="105">
        <v>8415.3404982734737</v>
      </c>
      <c r="R15" s="105">
        <v>17115.324678700679</v>
      </c>
      <c r="S15" s="414">
        <v>157119.32701389588</v>
      </c>
      <c r="T15" s="417">
        <v>56033.792222039971</v>
      </c>
      <c r="U15" s="105">
        <v>51685.296099210878</v>
      </c>
      <c r="V15" s="105">
        <v>14392.763237169558</v>
      </c>
      <c r="W15" s="145">
        <v>8964.0476099433854</v>
      </c>
      <c r="X15" s="105">
        <v>17322.264559942843</v>
      </c>
      <c r="Y15" s="414">
        <v>148398.16372830662</v>
      </c>
      <c r="Z15" s="29">
        <v>50206.521326380927</v>
      </c>
      <c r="AA15" s="243">
        <v>47947.360174172994</v>
      </c>
      <c r="AB15" s="243">
        <v>13255.312222742659</v>
      </c>
      <c r="AC15" s="30">
        <v>8476.1590079213329</v>
      </c>
      <c r="AD15" s="243">
        <v>18007.402855901935</v>
      </c>
      <c r="AE15" s="244">
        <v>137892.75558711984</v>
      </c>
    </row>
    <row r="16" spans="1:31" ht="15.75" x14ac:dyDescent="0.25">
      <c r="A16" s="11" t="s">
        <v>31</v>
      </c>
      <c r="B16" s="415">
        <v>313557.39653750049</v>
      </c>
      <c r="C16" s="105">
        <v>75476.551344379768</v>
      </c>
      <c r="D16" s="105">
        <v>14967.293424011326</v>
      </c>
      <c r="E16" s="105">
        <v>12057.141210477392</v>
      </c>
      <c r="F16" s="105">
        <v>60643.788031518328</v>
      </c>
      <c r="G16" s="414">
        <v>476702.17054788733</v>
      </c>
      <c r="H16" s="105">
        <v>341362.12877454032</v>
      </c>
      <c r="I16" s="105">
        <v>76174.056113152124</v>
      </c>
      <c r="J16" s="105">
        <v>16008.622866991413</v>
      </c>
      <c r="K16" s="105">
        <v>13246.731013329787</v>
      </c>
      <c r="L16" s="105">
        <v>69406.483103182298</v>
      </c>
      <c r="M16" s="105">
        <v>516198.02187119599</v>
      </c>
      <c r="N16" s="415">
        <v>337911.72971075453</v>
      </c>
      <c r="O16" s="105">
        <v>78829.151819235136</v>
      </c>
      <c r="P16" s="105">
        <v>16551.857270537454</v>
      </c>
      <c r="Q16" s="105">
        <v>12988.585246016315</v>
      </c>
      <c r="R16" s="105">
        <v>76031.124245259634</v>
      </c>
      <c r="S16" s="414">
        <v>522312.44829180307</v>
      </c>
      <c r="T16" s="415">
        <v>345758.21334970061</v>
      </c>
      <c r="U16" s="105">
        <v>74469.280939197022</v>
      </c>
      <c r="V16" s="105">
        <v>15563.89608030415</v>
      </c>
      <c r="W16" s="29">
        <v>12902.60666310731</v>
      </c>
      <c r="X16" s="105">
        <v>88168.862808430349</v>
      </c>
      <c r="Y16" s="414">
        <v>536862.85984073952</v>
      </c>
      <c r="Z16" s="243">
        <v>327213.83037920744</v>
      </c>
      <c r="AA16" s="243">
        <v>71024.979520589128</v>
      </c>
      <c r="AB16" s="243">
        <v>14403.927976039762</v>
      </c>
      <c r="AC16" s="29">
        <v>11931.653942612806</v>
      </c>
      <c r="AD16" s="243">
        <v>94004.528076495859</v>
      </c>
      <c r="AE16" s="244">
        <v>518578.91989494499</v>
      </c>
    </row>
    <row r="17" spans="1:31" ht="16.5" thickBot="1" x14ac:dyDescent="0.3">
      <c r="A17" s="408" t="s">
        <v>7</v>
      </c>
      <c r="B17" s="421">
        <v>2181670.9280825905</v>
      </c>
      <c r="C17" s="422">
        <v>1282585.8433795699</v>
      </c>
      <c r="D17" s="422">
        <v>296077.20003924833</v>
      </c>
      <c r="E17" s="422">
        <v>228169.36705534987</v>
      </c>
      <c r="F17" s="422">
        <v>509011.14661327185</v>
      </c>
      <c r="G17" s="423">
        <v>4497514.48517003</v>
      </c>
      <c r="H17" s="424">
        <v>2183078.3438337278</v>
      </c>
      <c r="I17" s="424">
        <v>1361152.7572600618</v>
      </c>
      <c r="J17" s="424">
        <v>338599.99332612014</v>
      </c>
      <c r="K17" s="424">
        <v>257796.73197324038</v>
      </c>
      <c r="L17" s="424">
        <v>534190.30742749176</v>
      </c>
      <c r="M17" s="424">
        <v>4674818.1338206418</v>
      </c>
      <c r="N17" s="425">
        <v>2136012.2040555906</v>
      </c>
      <c r="O17" s="424">
        <v>1442625.2990227221</v>
      </c>
      <c r="P17" s="424">
        <v>373905.13370071404</v>
      </c>
      <c r="Q17" s="424">
        <v>265807.48368925322</v>
      </c>
      <c r="R17" s="424">
        <v>578140.85071397177</v>
      </c>
      <c r="S17" s="423">
        <v>4796490.9711822513</v>
      </c>
      <c r="T17" s="425">
        <f>SUM(T6:T16)</f>
        <v>2121779.1981305899</v>
      </c>
      <c r="U17" s="424">
        <f t="shared" ref="U17:Y17" si="0">SUM(U6:U16)</f>
        <v>1482987.417871532</v>
      </c>
      <c r="V17" s="424">
        <f t="shared" si="0"/>
        <v>380713.79688777443</v>
      </c>
      <c r="W17" s="424">
        <f t="shared" si="0"/>
        <v>290301.41530377389</v>
      </c>
      <c r="X17" s="424">
        <f t="shared" si="0"/>
        <v>672670.54588939494</v>
      </c>
      <c r="Y17" s="423">
        <f t="shared" si="0"/>
        <v>4948452.3740830654</v>
      </c>
      <c r="Z17" s="245">
        <v>2237583.9202996669</v>
      </c>
      <c r="AA17" s="245">
        <v>1504973.3998855315</v>
      </c>
      <c r="AB17" s="245">
        <v>372219.68550430168</v>
      </c>
      <c r="AC17" s="245">
        <v>300783.78089849447</v>
      </c>
      <c r="AD17" s="245">
        <v>783549.52116788307</v>
      </c>
      <c r="AE17" s="246">
        <v>5199110.3077558773</v>
      </c>
    </row>
    <row r="18" spans="1:31" x14ac:dyDescent="0.2">
      <c r="A18" s="6" t="s">
        <v>21</v>
      </c>
    </row>
    <row r="19" spans="1:31" ht="30.95" customHeight="1" x14ac:dyDescent="0.2">
      <c r="A19" s="542" t="s">
        <v>20</v>
      </c>
      <c r="B19" s="542"/>
      <c r="C19" s="542"/>
      <c r="D19" s="542"/>
      <c r="E19" s="542"/>
      <c r="F19" s="542"/>
      <c r="G19" s="542"/>
      <c r="H19" s="542"/>
    </row>
    <row r="20" spans="1:31" ht="42" customHeight="1" x14ac:dyDescent="0.2">
      <c r="A20" s="542" t="s">
        <v>19</v>
      </c>
      <c r="B20" s="542"/>
      <c r="C20" s="542"/>
      <c r="D20" s="542"/>
      <c r="E20" s="542"/>
      <c r="F20" s="542"/>
      <c r="G20" s="542"/>
      <c r="H20" s="542"/>
    </row>
    <row r="21" spans="1:31" ht="27.95" customHeight="1" x14ac:dyDescent="0.2">
      <c r="A21" s="553" t="s">
        <v>246</v>
      </c>
      <c r="B21" s="553"/>
      <c r="C21" s="553"/>
      <c r="D21" s="553"/>
      <c r="E21" s="553"/>
      <c r="F21" s="553"/>
      <c r="G21" s="553"/>
      <c r="H21" s="553"/>
    </row>
    <row r="22" spans="1:31" customFormat="1" x14ac:dyDescent="0.25">
      <c r="A22" s="542" t="s">
        <v>320</v>
      </c>
      <c r="B22" s="542"/>
      <c r="C22" s="542"/>
      <c r="D22" s="542"/>
      <c r="E22" s="542"/>
      <c r="F22" s="542"/>
      <c r="G22" s="542"/>
      <c r="H22" s="542"/>
      <c r="I22" s="542"/>
      <c r="J22" s="542"/>
    </row>
    <row r="23" spans="1:31" x14ac:dyDescent="0.2">
      <c r="A23" s="20" t="s">
        <v>328</v>
      </c>
      <c r="B23" s="19"/>
      <c r="C23" s="21"/>
      <c r="D23" s="21"/>
      <c r="E23" s="21"/>
      <c r="F23" s="3"/>
    </row>
    <row r="24" spans="1:31" x14ac:dyDescent="0.2">
      <c r="A24" s="20" t="s">
        <v>225</v>
      </c>
      <c r="B24" s="19"/>
      <c r="C24" s="18"/>
      <c r="D24" s="18"/>
      <c r="E24" s="18"/>
      <c r="F24" s="3"/>
    </row>
    <row r="25" spans="1:31" x14ac:dyDescent="0.2">
      <c r="A25" s="20"/>
      <c r="B25" s="19"/>
      <c r="C25" s="18"/>
      <c r="D25" s="18"/>
      <c r="E25" s="18"/>
      <c r="F25" s="3"/>
    </row>
    <row r="26" spans="1:31" x14ac:dyDescent="0.2">
      <c r="A26" s="152" t="s">
        <v>318</v>
      </c>
      <c r="B26" s="3"/>
      <c r="C26" s="3"/>
      <c r="D26" s="3"/>
      <c r="E26" s="3"/>
      <c r="F26" s="3"/>
    </row>
    <row r="28" spans="1:31" ht="15.75" x14ac:dyDescent="0.25">
      <c r="B28" s="27"/>
    </row>
  </sheetData>
  <mergeCells count="9">
    <mergeCell ref="Z4:AE4"/>
    <mergeCell ref="A19:H19"/>
    <mergeCell ref="A20:H20"/>
    <mergeCell ref="A21:H21"/>
    <mergeCell ref="A22:J22"/>
    <mergeCell ref="B4:G4"/>
    <mergeCell ref="H4:M4"/>
    <mergeCell ref="N4:S4"/>
    <mergeCell ref="T4:Y4"/>
  </mergeCells>
  <hyperlinks>
    <hyperlink ref="A1" location="Contents!A1" display="Contents "/>
  </hyperlinks>
  <pageMargins left="0.7" right="0.7" top="0.75" bottom="0.75" header="0.3" footer="0.3"/>
  <pageSetup paperSize="9" scale="79"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H31"/>
  <sheetViews>
    <sheetView showGridLines="0" zoomScaleNormal="100" workbookViewId="0">
      <pane xSplit="1" ySplit="5" topLeftCell="W6" activePane="bottomRight" state="frozen"/>
      <selection pane="topRight" activeCell="B1" sqref="B1"/>
      <selection pane="bottomLeft" activeCell="A6" sqref="A6"/>
      <selection pane="bottomRight" activeCell="A25" sqref="A25"/>
    </sheetView>
  </sheetViews>
  <sheetFormatPr defaultColWidth="9.140625" defaultRowHeight="15.75" x14ac:dyDescent="0.25"/>
  <cols>
    <col min="1" max="1" width="39.85546875" style="1" customWidth="1"/>
    <col min="2" max="2" width="18.42578125" style="1" customWidth="1"/>
    <col min="3" max="8" width="17.140625" style="1" customWidth="1"/>
    <col min="9" max="9" width="17.140625" style="2" customWidth="1"/>
    <col min="10" max="10" width="18.85546875" style="1" customWidth="1"/>
    <col min="11" max="17" width="17.140625" style="1" customWidth="1"/>
    <col min="18" max="18" width="18.28515625" style="1" customWidth="1"/>
    <col min="19" max="25" width="17.140625" style="1" customWidth="1"/>
    <col min="26" max="26" width="18.140625" style="1" customWidth="1"/>
    <col min="27" max="33" width="17.140625" style="1" customWidth="1"/>
    <col min="34" max="16384" width="9.140625" style="1"/>
  </cols>
  <sheetData>
    <row r="1" spans="1:34" x14ac:dyDescent="0.25">
      <c r="A1" s="17" t="s">
        <v>30</v>
      </c>
      <c r="B1" s="38"/>
      <c r="C1" s="38"/>
      <c r="D1" s="38"/>
      <c r="E1" s="38"/>
      <c r="F1" s="38"/>
      <c r="G1" s="37"/>
      <c r="H1" s="37"/>
      <c r="I1" s="37"/>
    </row>
    <row r="2" spans="1:34" ht="16.5" x14ac:dyDescent="0.25">
      <c r="A2" s="7" t="s">
        <v>330</v>
      </c>
    </row>
    <row r="3" spans="1:34" ht="16.5" thickBot="1" x14ac:dyDescent="0.3">
      <c r="A3" s="2"/>
    </row>
    <row r="4" spans="1:34" x14ac:dyDescent="0.25">
      <c r="A4" s="393"/>
      <c r="B4" s="568">
        <v>2013</v>
      </c>
      <c r="C4" s="566"/>
      <c r="D4" s="566"/>
      <c r="E4" s="566"/>
      <c r="F4" s="566"/>
      <c r="G4" s="566"/>
      <c r="H4" s="566"/>
      <c r="I4" s="569"/>
      <c r="J4" s="568">
        <v>2015</v>
      </c>
      <c r="K4" s="566"/>
      <c r="L4" s="566"/>
      <c r="M4" s="566"/>
      <c r="N4" s="566"/>
      <c r="O4" s="566"/>
      <c r="P4" s="566"/>
      <c r="Q4" s="569"/>
      <c r="R4" s="566">
        <v>2017</v>
      </c>
      <c r="S4" s="566"/>
      <c r="T4" s="566"/>
      <c r="U4" s="566"/>
      <c r="V4" s="566"/>
      <c r="W4" s="566"/>
      <c r="X4" s="566"/>
      <c r="Y4" s="566"/>
      <c r="Z4" s="568">
        <v>2019</v>
      </c>
      <c r="AA4" s="566"/>
      <c r="AB4" s="566"/>
      <c r="AC4" s="566"/>
      <c r="AD4" s="566"/>
      <c r="AE4" s="566"/>
      <c r="AF4" s="566"/>
      <c r="AG4" s="567"/>
    </row>
    <row r="5" spans="1:34" ht="57.75" x14ac:dyDescent="0.25">
      <c r="A5" s="407"/>
      <c r="B5" s="400" t="s">
        <v>64</v>
      </c>
      <c r="C5" s="397" t="s">
        <v>63</v>
      </c>
      <c r="D5" s="397" t="s">
        <v>62</v>
      </c>
      <c r="E5" s="397" t="s">
        <v>61</v>
      </c>
      <c r="F5" s="397" t="s">
        <v>45</v>
      </c>
      <c r="G5" s="398" t="s">
        <v>60</v>
      </c>
      <c r="H5" s="398" t="s">
        <v>59</v>
      </c>
      <c r="I5" s="401" t="s">
        <v>58</v>
      </c>
      <c r="J5" s="400" t="s">
        <v>64</v>
      </c>
      <c r="K5" s="397" t="s">
        <v>63</v>
      </c>
      <c r="L5" s="397" t="s">
        <v>62</v>
      </c>
      <c r="M5" s="397" t="s">
        <v>61</v>
      </c>
      <c r="N5" s="397" t="s">
        <v>45</v>
      </c>
      <c r="O5" s="398" t="s">
        <v>60</v>
      </c>
      <c r="P5" s="398" t="s">
        <v>59</v>
      </c>
      <c r="Q5" s="401" t="s">
        <v>58</v>
      </c>
      <c r="R5" s="397" t="s">
        <v>64</v>
      </c>
      <c r="S5" s="397" t="s">
        <v>63</v>
      </c>
      <c r="T5" s="397" t="s">
        <v>62</v>
      </c>
      <c r="U5" s="397" t="s">
        <v>61</v>
      </c>
      <c r="V5" s="397" t="s">
        <v>45</v>
      </c>
      <c r="W5" s="398" t="s">
        <v>60</v>
      </c>
      <c r="X5" s="398" t="s">
        <v>59</v>
      </c>
      <c r="Y5" s="398" t="s">
        <v>58</v>
      </c>
      <c r="Z5" s="400" t="s">
        <v>64</v>
      </c>
      <c r="AA5" s="397" t="s">
        <v>63</v>
      </c>
      <c r="AB5" s="397" t="s">
        <v>62</v>
      </c>
      <c r="AC5" s="397" t="s">
        <v>61</v>
      </c>
      <c r="AD5" s="397" t="s">
        <v>45</v>
      </c>
      <c r="AE5" s="398" t="s">
        <v>60</v>
      </c>
      <c r="AF5" s="398" t="s">
        <v>59</v>
      </c>
      <c r="AG5" s="399" t="s">
        <v>58</v>
      </c>
    </row>
    <row r="6" spans="1:34" ht="15.6" customHeight="1" x14ac:dyDescent="0.25">
      <c r="A6" s="225" t="s">
        <v>29</v>
      </c>
      <c r="B6" s="402" t="s">
        <v>57</v>
      </c>
      <c r="C6" s="252">
        <v>1957</v>
      </c>
      <c r="D6" s="251">
        <v>835</v>
      </c>
      <c r="E6" s="251" t="s">
        <v>57</v>
      </c>
      <c r="F6" s="251" t="s">
        <v>57</v>
      </c>
      <c r="G6" s="249">
        <v>4074</v>
      </c>
      <c r="H6" s="250">
        <v>51005</v>
      </c>
      <c r="I6" s="403">
        <v>55079</v>
      </c>
      <c r="J6" s="402">
        <v>593</v>
      </c>
      <c r="K6" s="252">
        <v>2173</v>
      </c>
      <c r="L6" s="251">
        <v>897</v>
      </c>
      <c r="M6" s="251">
        <v>444</v>
      </c>
      <c r="N6" s="251">
        <v>90</v>
      </c>
      <c r="O6" s="249">
        <v>4197</v>
      </c>
      <c r="P6" s="250">
        <v>51740</v>
      </c>
      <c r="Q6" s="403">
        <v>55937</v>
      </c>
      <c r="R6" s="253">
        <v>712.16860916860924</v>
      </c>
      <c r="S6" s="253">
        <v>2435.9222999223002</v>
      </c>
      <c r="T6" s="253">
        <v>928</v>
      </c>
      <c r="U6" s="253">
        <v>408.45886075949363</v>
      </c>
      <c r="V6" s="253">
        <v>75.303726718663427</v>
      </c>
      <c r="W6" s="249">
        <v>4559.8534965690669</v>
      </c>
      <c r="X6" s="250">
        <v>55186.852500921763</v>
      </c>
      <c r="Y6" s="250">
        <v>59746.705997490833</v>
      </c>
      <c r="Z6" s="402">
        <v>558</v>
      </c>
      <c r="AA6" s="252">
        <v>2756</v>
      </c>
      <c r="AB6" s="251">
        <v>1033</v>
      </c>
      <c r="AC6" s="251">
        <v>376</v>
      </c>
      <c r="AD6" s="251">
        <v>83</v>
      </c>
      <c r="AE6" s="249">
        <v>4806</v>
      </c>
      <c r="AF6" s="250">
        <v>56616</v>
      </c>
      <c r="AG6" s="36">
        <v>61422</v>
      </c>
      <c r="AH6" s="201"/>
    </row>
    <row r="7" spans="1:34" x14ac:dyDescent="0.25">
      <c r="A7" s="225" t="s">
        <v>181</v>
      </c>
      <c r="B7" s="402">
        <v>577</v>
      </c>
      <c r="C7" s="252">
        <v>2894</v>
      </c>
      <c r="D7" s="251">
        <v>114</v>
      </c>
      <c r="E7" s="251">
        <v>411</v>
      </c>
      <c r="F7" s="251">
        <v>600</v>
      </c>
      <c r="G7" s="249">
        <v>4595</v>
      </c>
      <c r="H7" s="250">
        <v>32449</v>
      </c>
      <c r="I7" s="403">
        <v>37044</v>
      </c>
      <c r="J7" s="402">
        <v>534</v>
      </c>
      <c r="K7" s="252">
        <v>3208</v>
      </c>
      <c r="L7" s="251">
        <v>81</v>
      </c>
      <c r="M7" s="251">
        <v>573</v>
      </c>
      <c r="N7" s="251">
        <v>558</v>
      </c>
      <c r="O7" s="249">
        <v>4954</v>
      </c>
      <c r="P7" s="250">
        <v>33228</v>
      </c>
      <c r="Q7" s="403">
        <v>38182</v>
      </c>
      <c r="R7" s="253">
        <v>465.04946403202894</v>
      </c>
      <c r="S7" s="253">
        <v>3451.7627534547328</v>
      </c>
      <c r="T7" s="253">
        <v>111.7822749129497</v>
      </c>
      <c r="U7" s="253">
        <v>584.39676113360326</v>
      </c>
      <c r="V7" s="253">
        <v>541.8721007299954</v>
      </c>
      <c r="W7" s="249">
        <v>5154.8633542633097</v>
      </c>
      <c r="X7" s="250">
        <v>33591.304028509941</v>
      </c>
      <c r="Y7" s="250">
        <v>38746.167382773252</v>
      </c>
      <c r="Z7" s="402">
        <v>460</v>
      </c>
      <c r="AA7" s="252">
        <v>3518</v>
      </c>
      <c r="AB7" s="251">
        <v>104</v>
      </c>
      <c r="AC7" s="251">
        <v>719</v>
      </c>
      <c r="AD7" s="251">
        <v>705</v>
      </c>
      <c r="AE7" s="249">
        <v>5506</v>
      </c>
      <c r="AF7" s="250">
        <v>33712</v>
      </c>
      <c r="AG7" s="36">
        <v>39218</v>
      </c>
      <c r="AH7" s="201"/>
    </row>
    <row r="8" spans="1:34" x14ac:dyDescent="0.25">
      <c r="A8" s="225" t="s">
        <v>184</v>
      </c>
      <c r="B8" s="402">
        <v>427</v>
      </c>
      <c r="C8" s="252">
        <v>2544</v>
      </c>
      <c r="D8" s="251">
        <v>200</v>
      </c>
      <c r="E8" s="251">
        <v>716</v>
      </c>
      <c r="F8" s="251">
        <v>295</v>
      </c>
      <c r="G8" s="249">
        <v>4182</v>
      </c>
      <c r="H8" s="250">
        <v>63822</v>
      </c>
      <c r="I8" s="403">
        <v>68004</v>
      </c>
      <c r="J8" s="402">
        <v>440</v>
      </c>
      <c r="K8" s="252">
        <v>2615</v>
      </c>
      <c r="L8" s="251">
        <v>233</v>
      </c>
      <c r="M8" s="251">
        <v>712</v>
      </c>
      <c r="N8" s="251">
        <v>266</v>
      </c>
      <c r="O8" s="249">
        <v>4266</v>
      </c>
      <c r="P8" s="250">
        <v>65835</v>
      </c>
      <c r="Q8" s="403">
        <v>70101</v>
      </c>
      <c r="R8" s="253">
        <v>476.00369276218612</v>
      </c>
      <c r="S8" s="253">
        <v>2950.9620282177957</v>
      </c>
      <c r="T8" s="253">
        <v>257.74082756621613</v>
      </c>
      <c r="U8" s="253">
        <v>792.80667390497661</v>
      </c>
      <c r="V8" s="253">
        <v>253.74881277974009</v>
      </c>
      <c r="W8" s="249">
        <v>4731.262035230915</v>
      </c>
      <c r="X8" s="250">
        <v>69136.478849804029</v>
      </c>
      <c r="Y8" s="250">
        <v>73867.740885034946</v>
      </c>
      <c r="Z8" s="402">
        <v>495</v>
      </c>
      <c r="AA8" s="252">
        <v>3389</v>
      </c>
      <c r="AB8" s="251">
        <v>267</v>
      </c>
      <c r="AC8" s="251">
        <v>814</v>
      </c>
      <c r="AD8" s="251">
        <v>387</v>
      </c>
      <c r="AE8" s="249">
        <v>5352</v>
      </c>
      <c r="AF8" s="250">
        <v>72497</v>
      </c>
      <c r="AG8" s="36">
        <v>77849</v>
      </c>
      <c r="AH8" s="201"/>
    </row>
    <row r="9" spans="1:34" x14ac:dyDescent="0.25">
      <c r="A9" s="225" t="s">
        <v>28</v>
      </c>
      <c r="B9" s="404">
        <v>2839</v>
      </c>
      <c r="C9" s="252">
        <v>9956</v>
      </c>
      <c r="D9" s="252">
        <v>1150</v>
      </c>
      <c r="E9" s="252">
        <v>1747</v>
      </c>
      <c r="F9" s="252">
        <v>1627</v>
      </c>
      <c r="G9" s="249">
        <v>17319</v>
      </c>
      <c r="H9" s="250">
        <v>193105</v>
      </c>
      <c r="I9" s="403">
        <v>210424</v>
      </c>
      <c r="J9" s="404">
        <v>2697</v>
      </c>
      <c r="K9" s="252">
        <v>11178</v>
      </c>
      <c r="L9" s="252">
        <v>1314</v>
      </c>
      <c r="M9" s="252">
        <v>1695</v>
      </c>
      <c r="N9" s="252">
        <v>1723</v>
      </c>
      <c r="O9" s="249">
        <v>18607</v>
      </c>
      <c r="P9" s="250">
        <v>201583</v>
      </c>
      <c r="Q9" s="403">
        <v>220190</v>
      </c>
      <c r="R9" s="253">
        <v>2758</v>
      </c>
      <c r="S9" s="253">
        <v>11553.580745341613</v>
      </c>
      <c r="T9" s="253">
        <v>1573.4444444444446</v>
      </c>
      <c r="U9" s="253">
        <v>1435.5714285714287</v>
      </c>
      <c r="V9" s="253">
        <v>1905.1414173732205</v>
      </c>
      <c r="W9" s="249">
        <v>19225.738035730705</v>
      </c>
      <c r="X9" s="250">
        <v>204872.11597360988</v>
      </c>
      <c r="Y9" s="250">
        <v>224097.85400934058</v>
      </c>
      <c r="Z9" s="404">
        <v>3154</v>
      </c>
      <c r="AA9" s="252">
        <v>12859</v>
      </c>
      <c r="AB9" s="252">
        <v>2024</v>
      </c>
      <c r="AC9" s="252">
        <v>1995</v>
      </c>
      <c r="AD9" s="252">
        <v>1831</v>
      </c>
      <c r="AE9" s="249">
        <v>21863</v>
      </c>
      <c r="AF9" s="250">
        <v>208786</v>
      </c>
      <c r="AG9" s="36">
        <v>230649</v>
      </c>
      <c r="AH9" s="201"/>
    </row>
    <row r="10" spans="1:34" x14ac:dyDescent="0.25">
      <c r="A10" s="225" t="s">
        <v>27</v>
      </c>
      <c r="B10" s="402">
        <v>983</v>
      </c>
      <c r="C10" s="252">
        <v>2683</v>
      </c>
      <c r="D10" s="251">
        <v>350</v>
      </c>
      <c r="E10" s="251">
        <v>511</v>
      </c>
      <c r="F10" s="251">
        <v>224</v>
      </c>
      <c r="G10" s="249">
        <v>4751</v>
      </c>
      <c r="H10" s="250">
        <v>34582</v>
      </c>
      <c r="I10" s="403">
        <v>39333</v>
      </c>
      <c r="J10" s="402">
        <v>1169</v>
      </c>
      <c r="K10" s="252">
        <v>2605</v>
      </c>
      <c r="L10" s="251">
        <v>266</v>
      </c>
      <c r="M10" s="251">
        <v>620</v>
      </c>
      <c r="N10" s="251">
        <v>163</v>
      </c>
      <c r="O10" s="249">
        <v>4823</v>
      </c>
      <c r="P10" s="250">
        <v>34729</v>
      </c>
      <c r="Q10" s="403">
        <v>39552</v>
      </c>
      <c r="R10" s="253">
        <v>1203.0900853716021</v>
      </c>
      <c r="S10" s="253">
        <v>2935.259571570733</v>
      </c>
      <c r="T10" s="253">
        <v>254.20779220779218</v>
      </c>
      <c r="U10" s="253">
        <v>429.25531306401012</v>
      </c>
      <c r="V10" s="253">
        <v>184.53370555215017</v>
      </c>
      <c r="W10" s="249">
        <v>5006.3464677662878</v>
      </c>
      <c r="X10" s="250">
        <v>35549.689875936885</v>
      </c>
      <c r="Y10" s="250">
        <v>40556.03634370317</v>
      </c>
      <c r="Z10" s="402">
        <v>1269</v>
      </c>
      <c r="AA10" s="252">
        <v>3319</v>
      </c>
      <c r="AB10" s="251">
        <v>220</v>
      </c>
      <c r="AC10" s="251">
        <v>336</v>
      </c>
      <c r="AD10" s="251">
        <v>233</v>
      </c>
      <c r="AE10" s="249">
        <v>5377</v>
      </c>
      <c r="AF10" s="250">
        <v>36756</v>
      </c>
      <c r="AG10" s="36">
        <v>42133</v>
      </c>
      <c r="AH10" s="201"/>
    </row>
    <row r="11" spans="1:34" x14ac:dyDescent="0.25">
      <c r="A11" s="225" t="s">
        <v>180</v>
      </c>
      <c r="B11" s="402" t="s">
        <v>57</v>
      </c>
      <c r="C11" s="252">
        <v>2318</v>
      </c>
      <c r="D11" s="251" t="s">
        <v>57</v>
      </c>
      <c r="E11" s="251">
        <v>621</v>
      </c>
      <c r="F11" s="251">
        <v>335</v>
      </c>
      <c r="G11" s="249">
        <v>4227</v>
      </c>
      <c r="H11" s="250">
        <v>46026</v>
      </c>
      <c r="I11" s="403">
        <v>50253</v>
      </c>
      <c r="J11" s="402">
        <v>716</v>
      </c>
      <c r="K11" s="252">
        <v>2698</v>
      </c>
      <c r="L11" s="251">
        <v>154</v>
      </c>
      <c r="M11" s="251">
        <v>779</v>
      </c>
      <c r="N11" s="251">
        <v>338</v>
      </c>
      <c r="O11" s="249">
        <v>4685</v>
      </c>
      <c r="P11" s="250">
        <v>48945</v>
      </c>
      <c r="Q11" s="403">
        <v>53630</v>
      </c>
      <c r="R11" s="253">
        <v>711.58393330807121</v>
      </c>
      <c r="S11" s="253">
        <v>2771.8472906403945</v>
      </c>
      <c r="T11" s="253">
        <v>140.51989389920422</v>
      </c>
      <c r="U11" s="253">
        <v>832.95058139534888</v>
      </c>
      <c r="V11" s="253">
        <v>313.44442220710084</v>
      </c>
      <c r="W11" s="249">
        <v>4770.3461214501194</v>
      </c>
      <c r="X11" s="250">
        <v>51050.856966808569</v>
      </c>
      <c r="Y11" s="250">
        <v>55821.203088258691</v>
      </c>
      <c r="Z11" s="402">
        <v>775</v>
      </c>
      <c r="AA11" s="252">
        <v>3064</v>
      </c>
      <c r="AB11" s="251">
        <v>164</v>
      </c>
      <c r="AC11" s="251">
        <v>956</v>
      </c>
      <c r="AD11" s="251">
        <v>447</v>
      </c>
      <c r="AE11" s="249">
        <v>5406</v>
      </c>
      <c r="AF11" s="250">
        <v>55095</v>
      </c>
      <c r="AG11" s="36">
        <v>60500</v>
      </c>
      <c r="AH11" s="201"/>
    </row>
    <row r="12" spans="1:34" x14ac:dyDescent="0.25">
      <c r="A12" s="225" t="s">
        <v>26</v>
      </c>
      <c r="B12" s="404">
        <v>1022</v>
      </c>
      <c r="C12" s="252">
        <v>1613</v>
      </c>
      <c r="D12" s="251">
        <v>107</v>
      </c>
      <c r="E12" s="251">
        <v>338</v>
      </c>
      <c r="F12" s="251">
        <v>367</v>
      </c>
      <c r="G12" s="249">
        <v>3448</v>
      </c>
      <c r="H12" s="250">
        <v>34996</v>
      </c>
      <c r="I12" s="403">
        <v>38444</v>
      </c>
      <c r="J12" s="404">
        <v>1032</v>
      </c>
      <c r="K12" s="252">
        <v>1579</v>
      </c>
      <c r="L12" s="251">
        <v>135</v>
      </c>
      <c r="M12" s="251">
        <v>426</v>
      </c>
      <c r="N12" s="251">
        <v>352</v>
      </c>
      <c r="O12" s="249">
        <v>3524</v>
      </c>
      <c r="P12" s="250">
        <v>35902</v>
      </c>
      <c r="Q12" s="403">
        <v>39426</v>
      </c>
      <c r="R12" s="253">
        <v>1144.1651455888746</v>
      </c>
      <c r="S12" s="253">
        <v>1842.852983175017</v>
      </c>
      <c r="T12" s="253">
        <v>125.41494465874294</v>
      </c>
      <c r="U12" s="253">
        <v>372.31934731934723</v>
      </c>
      <c r="V12" s="253">
        <v>355.75391584679505</v>
      </c>
      <c r="W12" s="249">
        <v>3840.5063365887772</v>
      </c>
      <c r="X12" s="250">
        <v>37923.143450576608</v>
      </c>
      <c r="Y12" s="250">
        <v>41763.649787165385</v>
      </c>
      <c r="Z12" s="404">
        <v>1120</v>
      </c>
      <c r="AA12" s="252">
        <v>1811</v>
      </c>
      <c r="AB12" s="251">
        <v>167</v>
      </c>
      <c r="AC12" s="251">
        <v>365</v>
      </c>
      <c r="AD12" s="251">
        <v>369</v>
      </c>
      <c r="AE12" s="249">
        <v>3832</v>
      </c>
      <c r="AF12" s="250">
        <v>38626</v>
      </c>
      <c r="AG12" s="36">
        <v>42458</v>
      </c>
      <c r="AH12" s="201"/>
    </row>
    <row r="13" spans="1:34" x14ac:dyDescent="0.25">
      <c r="A13" s="225" t="s">
        <v>25</v>
      </c>
      <c r="B13" s="402">
        <v>357</v>
      </c>
      <c r="C13" s="252">
        <v>2277</v>
      </c>
      <c r="D13" s="251">
        <v>84</v>
      </c>
      <c r="E13" s="251">
        <v>940</v>
      </c>
      <c r="F13" s="251">
        <v>166</v>
      </c>
      <c r="G13" s="249">
        <v>3824</v>
      </c>
      <c r="H13" s="250">
        <v>47659</v>
      </c>
      <c r="I13" s="403">
        <v>51483</v>
      </c>
      <c r="J13" s="402">
        <v>329</v>
      </c>
      <c r="K13" s="252">
        <v>2501</v>
      </c>
      <c r="L13" s="251">
        <v>113</v>
      </c>
      <c r="M13" s="251">
        <v>719</v>
      </c>
      <c r="N13" s="251">
        <v>144</v>
      </c>
      <c r="O13" s="249">
        <v>3806</v>
      </c>
      <c r="P13" s="250">
        <v>50286</v>
      </c>
      <c r="Q13" s="403">
        <v>54092</v>
      </c>
      <c r="R13" s="253">
        <v>314.72413793103448</v>
      </c>
      <c r="S13" s="253">
        <v>2825.5448275862068</v>
      </c>
      <c r="T13" s="253">
        <v>90.396302592435177</v>
      </c>
      <c r="U13" s="253">
        <v>757.18887147335431</v>
      </c>
      <c r="V13" s="253">
        <v>190.97583276543546</v>
      </c>
      <c r="W13" s="249">
        <v>4178.8299723484661</v>
      </c>
      <c r="X13" s="250">
        <v>51847.797707021193</v>
      </c>
      <c r="Y13" s="250">
        <v>56026.62767936966</v>
      </c>
      <c r="Z13" s="402">
        <v>298</v>
      </c>
      <c r="AA13" s="252">
        <v>3141</v>
      </c>
      <c r="AB13" s="251">
        <v>115</v>
      </c>
      <c r="AC13" s="251">
        <v>999</v>
      </c>
      <c r="AD13" s="251">
        <v>263</v>
      </c>
      <c r="AE13" s="249">
        <v>4816</v>
      </c>
      <c r="AF13" s="250">
        <v>54341</v>
      </c>
      <c r="AG13" s="36">
        <v>59159</v>
      </c>
      <c r="AH13" s="201"/>
    </row>
    <row r="14" spans="1:34" x14ac:dyDescent="0.25">
      <c r="A14" s="225" t="s">
        <v>133</v>
      </c>
      <c r="B14" s="402">
        <v>839</v>
      </c>
      <c r="C14" s="252">
        <v>2128</v>
      </c>
      <c r="D14" s="251" t="s">
        <v>57</v>
      </c>
      <c r="E14" s="251">
        <v>352</v>
      </c>
      <c r="F14" s="251" t="s">
        <v>57</v>
      </c>
      <c r="G14" s="249">
        <v>3678</v>
      </c>
      <c r="H14" s="250">
        <v>38724</v>
      </c>
      <c r="I14" s="403">
        <v>42402</v>
      </c>
      <c r="J14" s="402">
        <v>1023</v>
      </c>
      <c r="K14" s="252">
        <v>2135</v>
      </c>
      <c r="L14" s="251">
        <v>240</v>
      </c>
      <c r="M14" s="251">
        <v>425</v>
      </c>
      <c r="N14" s="251">
        <v>136</v>
      </c>
      <c r="O14" s="249">
        <v>3959</v>
      </c>
      <c r="P14" s="250">
        <v>39539</v>
      </c>
      <c r="Q14" s="403">
        <v>43498</v>
      </c>
      <c r="R14" s="253">
        <v>1140.6937499999999</v>
      </c>
      <c r="S14" s="253">
        <v>2467.760416666667</v>
      </c>
      <c r="T14" s="253">
        <v>248.29946524064167</v>
      </c>
      <c r="U14" s="253">
        <v>374.13250319284799</v>
      </c>
      <c r="V14" s="253">
        <v>164.60307577692637</v>
      </c>
      <c r="W14" s="249">
        <v>4395.4892108770837</v>
      </c>
      <c r="X14" s="250">
        <v>39094.481559398162</v>
      </c>
      <c r="Y14" s="250">
        <v>43489.970770275249</v>
      </c>
      <c r="Z14" s="402">
        <v>1063</v>
      </c>
      <c r="AA14" s="252">
        <v>2321</v>
      </c>
      <c r="AB14" s="251">
        <v>342</v>
      </c>
      <c r="AC14" s="251">
        <v>342</v>
      </c>
      <c r="AD14" s="251">
        <v>158</v>
      </c>
      <c r="AE14" s="249">
        <v>4226</v>
      </c>
      <c r="AF14" s="250">
        <v>39818</v>
      </c>
      <c r="AG14" s="36">
        <v>44044</v>
      </c>
      <c r="AH14" s="201"/>
    </row>
    <row r="15" spans="1:34" x14ac:dyDescent="0.25">
      <c r="A15" s="225" t="s">
        <v>24</v>
      </c>
      <c r="B15" s="402">
        <v>623</v>
      </c>
      <c r="C15" s="252">
        <v>1797</v>
      </c>
      <c r="D15" s="251">
        <v>167</v>
      </c>
      <c r="E15" s="251" t="s">
        <v>57</v>
      </c>
      <c r="F15" s="251" t="s">
        <v>57</v>
      </c>
      <c r="G15" s="249">
        <v>3165</v>
      </c>
      <c r="H15" s="250">
        <v>44693</v>
      </c>
      <c r="I15" s="403">
        <v>47858</v>
      </c>
      <c r="J15" s="402">
        <v>663</v>
      </c>
      <c r="K15" s="252">
        <v>2000</v>
      </c>
      <c r="L15" s="251">
        <v>213</v>
      </c>
      <c r="M15" s="251">
        <v>512</v>
      </c>
      <c r="N15" s="251">
        <v>101</v>
      </c>
      <c r="O15" s="249">
        <v>3489</v>
      </c>
      <c r="P15" s="250">
        <v>46667</v>
      </c>
      <c r="Q15" s="403">
        <v>50156</v>
      </c>
      <c r="R15" s="253">
        <v>619.375</v>
      </c>
      <c r="S15" s="253">
        <v>2029.0021884286273</v>
      </c>
      <c r="T15" s="253">
        <v>239.83497884155506</v>
      </c>
      <c r="U15" s="253">
        <v>522.27930647837491</v>
      </c>
      <c r="V15" s="253">
        <v>131.88521492678325</v>
      </c>
      <c r="W15" s="249">
        <v>3542.3766886753401</v>
      </c>
      <c r="X15" s="250">
        <v>50713.854245205977</v>
      </c>
      <c r="Y15" s="250">
        <v>54256.230933881321</v>
      </c>
      <c r="Z15" s="402">
        <v>593</v>
      </c>
      <c r="AA15" s="252">
        <v>2228</v>
      </c>
      <c r="AB15" s="251">
        <v>219</v>
      </c>
      <c r="AC15" s="251">
        <v>541</v>
      </c>
      <c r="AD15" s="251">
        <v>141</v>
      </c>
      <c r="AE15" s="249">
        <v>3722</v>
      </c>
      <c r="AF15" s="250">
        <v>54692</v>
      </c>
      <c r="AG15" s="36">
        <v>58414</v>
      </c>
      <c r="AH15" s="201"/>
    </row>
    <row r="16" spans="1:34" x14ac:dyDescent="0.25">
      <c r="A16" s="225" t="s">
        <v>23</v>
      </c>
      <c r="B16" s="402">
        <v>993</v>
      </c>
      <c r="C16" s="252">
        <v>2782</v>
      </c>
      <c r="D16" s="251">
        <v>100</v>
      </c>
      <c r="E16" s="251">
        <v>545</v>
      </c>
      <c r="F16" s="251">
        <v>361</v>
      </c>
      <c r="G16" s="249">
        <v>4780</v>
      </c>
      <c r="H16" s="250">
        <v>46398</v>
      </c>
      <c r="I16" s="403">
        <v>51178</v>
      </c>
      <c r="J16" s="402">
        <v>1037</v>
      </c>
      <c r="K16" s="252">
        <v>2845</v>
      </c>
      <c r="L16" s="251">
        <v>117</v>
      </c>
      <c r="M16" s="251">
        <v>599</v>
      </c>
      <c r="N16" s="251">
        <v>355</v>
      </c>
      <c r="O16" s="249">
        <v>4953</v>
      </c>
      <c r="P16" s="250">
        <v>47388</v>
      </c>
      <c r="Q16" s="403">
        <v>52341</v>
      </c>
      <c r="R16" s="253">
        <v>1003.1929849677881</v>
      </c>
      <c r="S16" s="253">
        <v>3180.6109827180703</v>
      </c>
      <c r="T16" s="253">
        <v>73.853217233970341</v>
      </c>
      <c r="U16" s="253">
        <v>764.31985294117658</v>
      </c>
      <c r="V16" s="253">
        <v>428.80826032540676</v>
      </c>
      <c r="W16" s="249">
        <v>5450.7852981864125</v>
      </c>
      <c r="X16" s="250">
        <v>50633.17702614599</v>
      </c>
      <c r="Y16" s="250">
        <v>56083.962324332402</v>
      </c>
      <c r="Z16" s="402">
        <v>1044</v>
      </c>
      <c r="AA16" s="252">
        <v>3413</v>
      </c>
      <c r="AB16" s="251">
        <v>118</v>
      </c>
      <c r="AC16" s="251">
        <v>763</v>
      </c>
      <c r="AD16" s="251">
        <v>559</v>
      </c>
      <c r="AE16" s="249">
        <v>5897</v>
      </c>
      <c r="AF16" s="250">
        <v>52217</v>
      </c>
      <c r="AG16" s="36">
        <v>58113</v>
      </c>
      <c r="AH16" s="201"/>
    </row>
    <row r="17" spans="1:34" s="392" customFormat="1" ht="16.5" thickBot="1" x14ac:dyDescent="0.3">
      <c r="A17" s="8" t="s">
        <v>22</v>
      </c>
      <c r="B17" s="405">
        <v>10057</v>
      </c>
      <c r="C17" s="394">
        <v>32948</v>
      </c>
      <c r="D17" s="394">
        <v>3555</v>
      </c>
      <c r="E17" s="394">
        <v>7135</v>
      </c>
      <c r="F17" s="394">
        <v>4347</v>
      </c>
      <c r="G17" s="395">
        <v>58042</v>
      </c>
      <c r="H17" s="35">
        <v>633459</v>
      </c>
      <c r="I17" s="406">
        <v>691501</v>
      </c>
      <c r="J17" s="405">
        <v>10233</v>
      </c>
      <c r="K17" s="394">
        <v>35537</v>
      </c>
      <c r="L17" s="394">
        <v>3763</v>
      </c>
      <c r="M17" s="394">
        <v>7504</v>
      </c>
      <c r="N17" s="394">
        <v>4226</v>
      </c>
      <c r="O17" s="395">
        <v>61263</v>
      </c>
      <c r="P17" s="35">
        <v>655842</v>
      </c>
      <c r="Q17" s="406">
        <v>717105</v>
      </c>
      <c r="R17" s="394">
        <v>10548.046803130193</v>
      </c>
      <c r="S17" s="394">
        <v>38445.106087722153</v>
      </c>
      <c r="T17" s="394">
        <v>4043.4941415979529</v>
      </c>
      <c r="U17" s="394">
        <v>7273.6795002339613</v>
      </c>
      <c r="V17" s="394">
        <v>4546.0704850022175</v>
      </c>
      <c r="W17" s="395">
        <v>64856.397017686482</v>
      </c>
      <c r="X17" s="35">
        <v>679599.75218393898</v>
      </c>
      <c r="Y17" s="35">
        <v>744456.14920162549</v>
      </c>
      <c r="Z17" s="405">
        <v>10829</v>
      </c>
      <c r="AA17" s="394">
        <v>41819</v>
      </c>
      <c r="AB17" s="394">
        <v>4772</v>
      </c>
      <c r="AC17" s="394">
        <v>8205</v>
      </c>
      <c r="AD17" s="394">
        <v>5177</v>
      </c>
      <c r="AE17" s="395">
        <v>70802</v>
      </c>
      <c r="AF17" s="35">
        <v>703157</v>
      </c>
      <c r="AG17" s="396">
        <v>773960</v>
      </c>
      <c r="AH17" s="201"/>
    </row>
    <row r="18" spans="1:34" x14ac:dyDescent="0.25">
      <c r="A18" s="2"/>
      <c r="L18" s="202"/>
      <c r="M18" s="202"/>
      <c r="N18" s="202"/>
      <c r="O18" s="202"/>
      <c r="P18" s="202"/>
      <c r="Q18" s="202"/>
      <c r="R18" s="202"/>
      <c r="S18" s="202"/>
    </row>
    <row r="19" spans="1:34" x14ac:dyDescent="0.25">
      <c r="A19" s="31" t="s">
        <v>55</v>
      </c>
      <c r="B19" s="32"/>
      <c r="C19" s="32"/>
      <c r="D19" s="32"/>
      <c r="E19" s="32"/>
      <c r="F19" s="32"/>
      <c r="G19" s="32"/>
      <c r="L19" s="202"/>
      <c r="M19" s="202"/>
      <c r="N19" s="202"/>
      <c r="O19" s="202"/>
      <c r="P19" s="202"/>
      <c r="Q19" s="202"/>
      <c r="R19" s="202"/>
      <c r="S19" s="202"/>
    </row>
    <row r="20" spans="1:34" ht="45.75" customHeight="1" x14ac:dyDescent="0.25">
      <c r="A20" s="571" t="s">
        <v>54</v>
      </c>
      <c r="B20" s="571"/>
      <c r="C20" s="571"/>
      <c r="D20" s="571"/>
      <c r="E20" s="571"/>
      <c r="F20" s="571"/>
      <c r="L20" s="204"/>
      <c r="M20" s="204"/>
      <c r="N20" s="204"/>
      <c r="O20" s="204"/>
      <c r="P20" s="204"/>
      <c r="Q20" s="204"/>
      <c r="R20" s="204"/>
      <c r="S20" s="204"/>
    </row>
    <row r="21" spans="1:34" ht="32.25" customHeight="1" x14ac:dyDescent="0.25">
      <c r="A21" s="571" t="s">
        <v>53</v>
      </c>
      <c r="B21" s="571"/>
      <c r="C21" s="571"/>
      <c r="D21" s="571"/>
      <c r="E21" s="571"/>
      <c r="F21" s="571"/>
      <c r="L21" s="204"/>
      <c r="M21" s="204"/>
      <c r="N21" s="204"/>
      <c r="O21" s="204"/>
      <c r="P21" s="204"/>
      <c r="Q21" s="204"/>
      <c r="R21" s="204"/>
      <c r="S21" s="204"/>
    </row>
    <row r="22" spans="1:34" ht="39.75" customHeight="1" x14ac:dyDescent="0.25">
      <c r="A22" s="570" t="s">
        <v>52</v>
      </c>
      <c r="B22" s="570"/>
      <c r="C22" s="570"/>
      <c r="D22" s="570"/>
      <c r="E22" s="570"/>
      <c r="F22" s="570"/>
      <c r="L22" s="204"/>
      <c r="M22" s="204"/>
      <c r="N22" s="204"/>
      <c r="O22" s="204"/>
      <c r="P22" s="204"/>
      <c r="Q22" s="204"/>
      <c r="R22" s="204"/>
      <c r="S22" s="204"/>
    </row>
    <row r="23" spans="1:34" x14ac:dyDescent="0.25">
      <c r="A23" s="32" t="s">
        <v>51</v>
      </c>
      <c r="B23" s="3"/>
      <c r="C23" s="3"/>
      <c r="D23" s="3"/>
      <c r="E23" s="3"/>
      <c r="F23" s="3"/>
      <c r="G23" s="3"/>
      <c r="L23" s="204"/>
      <c r="M23" s="204"/>
      <c r="N23" s="204"/>
      <c r="O23" s="204"/>
      <c r="P23" s="204"/>
      <c r="Q23" s="204"/>
      <c r="R23" s="204"/>
      <c r="S23" s="204"/>
    </row>
    <row r="24" spans="1:34" x14ac:dyDescent="0.25">
      <c r="A24" s="32"/>
      <c r="B24" s="3"/>
      <c r="C24" s="3"/>
      <c r="D24" s="3"/>
      <c r="E24" s="3"/>
      <c r="F24" s="3"/>
      <c r="G24" s="3"/>
      <c r="L24" s="204"/>
      <c r="M24" s="204"/>
      <c r="N24" s="204"/>
      <c r="O24" s="204"/>
      <c r="P24" s="204"/>
      <c r="Q24" s="204"/>
      <c r="R24" s="204"/>
      <c r="S24" s="204"/>
    </row>
    <row r="25" spans="1:34" x14ac:dyDescent="0.25">
      <c r="A25" s="31" t="s">
        <v>331</v>
      </c>
      <c r="B25" s="3"/>
      <c r="C25" s="3"/>
      <c r="D25" s="3"/>
      <c r="E25" s="3"/>
      <c r="F25" s="3"/>
      <c r="G25" s="3"/>
      <c r="L25" s="204"/>
      <c r="M25" s="204"/>
      <c r="N25" s="204"/>
      <c r="O25" s="204"/>
      <c r="P25" s="204"/>
      <c r="Q25" s="204"/>
      <c r="R25" s="204"/>
      <c r="S25" s="204"/>
    </row>
    <row r="26" spans="1:34" x14ac:dyDescent="0.25">
      <c r="L26" s="204"/>
      <c r="M26" s="204"/>
      <c r="N26" s="204"/>
      <c r="O26" s="204"/>
      <c r="P26" s="204"/>
      <c r="Q26" s="204"/>
      <c r="R26" s="204"/>
      <c r="S26" s="204"/>
    </row>
    <row r="27" spans="1:34" x14ac:dyDescent="0.25">
      <c r="A27" s="158" t="s">
        <v>318</v>
      </c>
      <c r="B27" s="64"/>
      <c r="C27" s="3"/>
      <c r="D27" s="3"/>
      <c r="E27" s="3"/>
      <c r="F27" s="3"/>
      <c r="L27" s="204"/>
      <c r="M27" s="204"/>
      <c r="N27" s="204"/>
      <c r="O27" s="204"/>
      <c r="P27" s="204"/>
      <c r="Q27" s="204"/>
      <c r="R27" s="204"/>
      <c r="S27" s="204"/>
    </row>
    <row r="28" spans="1:34" x14ac:dyDescent="0.25">
      <c r="L28" s="204"/>
      <c r="M28" s="204"/>
      <c r="N28" s="204"/>
      <c r="O28" s="204"/>
      <c r="P28" s="204"/>
      <c r="Q28" s="204"/>
      <c r="R28" s="204"/>
      <c r="S28" s="204"/>
    </row>
    <row r="29" spans="1:34" x14ac:dyDescent="0.25">
      <c r="L29" s="204"/>
      <c r="M29" s="204"/>
      <c r="N29" s="204"/>
      <c r="O29" s="204"/>
      <c r="P29" s="204"/>
      <c r="Q29" s="204"/>
      <c r="R29" s="204"/>
      <c r="S29" s="204"/>
    </row>
    <row r="30" spans="1:34" x14ac:dyDescent="0.25">
      <c r="L30" s="202"/>
      <c r="M30" s="202"/>
      <c r="N30" s="202"/>
      <c r="O30" s="202"/>
      <c r="P30" s="202"/>
      <c r="Q30" s="202"/>
      <c r="R30" s="202"/>
      <c r="S30" s="202"/>
    </row>
    <row r="31" spans="1:34" x14ac:dyDescent="0.25">
      <c r="L31" s="202"/>
      <c r="M31" s="202"/>
      <c r="N31" s="202"/>
      <c r="O31" s="202"/>
      <c r="P31" s="202"/>
      <c r="Q31" s="202"/>
      <c r="R31" s="202"/>
      <c r="S31" s="202"/>
    </row>
  </sheetData>
  <mergeCells count="7">
    <mergeCell ref="A22:F22"/>
    <mergeCell ref="A20:F20"/>
    <mergeCell ref="J4:Q4"/>
    <mergeCell ref="R4:Y4"/>
    <mergeCell ref="Z4:AG4"/>
    <mergeCell ref="B4:I4"/>
    <mergeCell ref="A21:F21"/>
  </mergeCells>
  <hyperlinks>
    <hyperlink ref="A1" location="Contents!A1" display="Contents "/>
  </hyperlinks>
  <pageMargins left="0.7" right="0.7" top="0.75" bottom="0.75" header="0.3" footer="0.3"/>
  <pageSetup paperSize="9" scale="80" fitToHeight="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30</vt:i4>
      </vt:variant>
      <vt:variant>
        <vt:lpstr>Named Ranges</vt:lpstr>
      </vt:variant>
      <vt:variant>
        <vt:i4>2</vt:i4>
      </vt:variant>
    </vt:vector>
  </HeadingPairs>
  <TitlesOfParts>
    <vt:vector size="32" baseType="lpstr">
      <vt:lpstr>Contact</vt:lpstr>
      <vt:lpstr>Contents</vt:lpstr>
      <vt:lpstr>Table 1 Trips, Nights, Spend</vt:lpstr>
      <vt:lpstr>Table 2 Trips LGD14</vt:lpstr>
      <vt:lpstr>Table 3 Nights LGD14</vt:lpstr>
      <vt:lpstr>Table 4 Expenditure LGD14</vt:lpstr>
      <vt:lpstr>Table 5 Reason for Visit LGD14</vt:lpstr>
      <vt:lpstr>Table 6 Place of Origin LGD14</vt:lpstr>
      <vt:lpstr>Table 7 Employee Jobs LGD14</vt:lpstr>
      <vt:lpstr>Table 8 Visitor Attraction LGD</vt:lpstr>
      <vt:lpstr>Table 9 Visitor Attraction LGD</vt:lpstr>
      <vt:lpstr>Table 10 Cruise Ships</vt:lpstr>
      <vt:lpstr>Table 11 Accommodation</vt:lpstr>
      <vt:lpstr>Table 12a Hotel Occupancy</vt:lpstr>
      <vt:lpstr>Table 12b Hotel Rooms Sold</vt:lpstr>
      <vt:lpstr>Table 13 Bed&amp;Breakfast occupanc</vt:lpstr>
      <vt:lpstr>Table 14 Self-catering occupanc</vt:lpstr>
      <vt:lpstr>Table 15 Employee jobs FT PT</vt:lpstr>
      <vt:lpstr>Table 16 PFG CPHI Ext spend</vt:lpstr>
      <vt:lpstr>Figure 1a</vt:lpstr>
      <vt:lpstr>Figure 1b</vt:lpstr>
      <vt:lpstr>Figure 2a</vt:lpstr>
      <vt:lpstr>Figure 2b</vt:lpstr>
      <vt:lpstr>Figures 3a-3c</vt:lpstr>
      <vt:lpstr>Figure 4a</vt:lpstr>
      <vt:lpstr>Figure 4b</vt:lpstr>
      <vt:lpstr>Figure 5a</vt:lpstr>
      <vt:lpstr>Figure 6a </vt:lpstr>
      <vt:lpstr>Figure 7a</vt:lpstr>
      <vt:lpstr>Background Notes</vt:lpstr>
      <vt:lpstr>'Background Notes'!Background9</vt:lpstr>
      <vt:lpstr>'Background Notes'!Contact</vt:lpstr>
    </vt:vector>
  </TitlesOfParts>
  <Company>IT Assist</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Patrick O'Kane</dc:creator>
  <cp:lastModifiedBy>Sarah McAuley</cp:lastModifiedBy>
  <cp:lastPrinted>2016-06-27T12:50:24Z</cp:lastPrinted>
  <dcterms:created xsi:type="dcterms:W3CDTF">2014-11-25T15:09:05Z</dcterms:created>
  <dcterms:modified xsi:type="dcterms:W3CDTF">2020-11-18T16:27:25Z</dcterms:modified>
</cp:coreProperties>
</file>