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LFS\Digital skills - CHS\Digital Skills - 2024\Digital skills - R\Outputs\"/>
    </mc:Choice>
  </mc:AlternateContent>
  <xr:revisionPtr revIDLastSave="0" documentId="13_ncr:1_{CC844C1A-F4B7-44FC-AF88-FF117A85D217}" xr6:coauthVersionLast="47" xr6:coauthVersionMax="47" xr10:uidLastSave="{00000000-0000-0000-0000-000000000000}"/>
  <bookViews>
    <workbookView xWindow="-110" yWindow="-110" windowWidth="19420" windowHeight="10300" xr2:uid="{00000000-000D-0000-FFFF-FFFF00000000}"/>
  </bookViews>
  <sheets>
    <sheet name="Cover sheet" sheetId="1" r:id="rId1"/>
    <sheet name="Table of Contents" sheetId="2" r:id="rId2"/>
    <sheet name="Notes" sheetId="3" r:id="rId3"/>
    <sheet name="NI" sheetId="4" r:id="rId4"/>
    <sheet name="Sex" sheetId="5" r:id="rId5"/>
    <sheet name="Age" sheetId="6" r:id="rId6"/>
    <sheet name="ILO" sheetId="7" r:id="rId7"/>
    <sheet name="Deprivation Quintile"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2" l="1"/>
  <c r="B12" i="2"/>
  <c r="B11" i="2"/>
  <c r="B10" i="2"/>
  <c r="B9" i="2"/>
  <c r="B8" i="2"/>
  <c r="B7" i="2"/>
  <c r="B6" i="2"/>
  <c r="B5" i="2"/>
  <c r="B4" i="2"/>
  <c r="B3" i="2"/>
</calcChain>
</file>

<file path=xl/sharedStrings.xml><?xml version="1.0" encoding="utf-8"?>
<sst xmlns="http://schemas.openxmlformats.org/spreadsheetml/2006/main" count="265" uniqueCount="128">
  <si>
    <t>Digital Skills in Northern Ireland Tables</t>
  </si>
  <si>
    <t>Continuous Household Survey (CHS)</t>
  </si>
  <si>
    <t>The Continuous Household Survey (CHS) is a sample survey designed to provide a regular source of information on a wide range of issues relevant to Northern Ireland. It has been running since 1983, with recent results covering housing characteristics, changing population, tourism, participation in sports, arts and culture and attitudes towards the environment. The survey is carried out for a number of Government Departments and Agencies.</t>
  </si>
  <si>
    <t>The sample for the survey consisted of a systematic random sample of addresses selected from the NISRA Address Register. The NISRA Address Register is maintained by Census Branch and is created by merging the POINTER database with additional records, and removing duplicates and communal establishments. The survey samples 9,000 addresses throughout the survey year (1 April 2023 – 31 March 2024). The NISRA Address Register provides a good sampling frame of addresses, but contains no information about the number of people living at an address. Each interview begins with the interviewer listing all members of the household. Anyone aged 16 or over is eligible to take part in the survey and there can be multiple respondents at each household.</t>
  </si>
  <si>
    <t>Fieldwork began on 1 April 2023 and ended on the 31 March 2024. Addresses are split across the 12 months, with approximately a 10% reduction in allocations in July, August and December to allow for reduced interviewer availability in these months. In 2023/24, 4,113 households took part in the survey. When ineligible addresses are discounted from the sampling frame this gives a survey response rate of 50%. Within those 4,113 households, a total of 4,927 individuals took part in the survey (1.2 individuals per household).</t>
  </si>
  <si>
    <t>Respondents to the CHS were asked whether they had used the internet in the last twelve months to access or perform a list of functions.
              These functions were collated to form four digital use sub-groups:
              finding information online;
              communicating online;
              use of online services;
              content creation; and
              using the internet safely and securely.
              and a measure of no, novice, intermediate or advanced digital skills was derived using the four digital use sub-groups. [Note 3]</t>
  </si>
  <si>
    <t>Resulting estimates from the CHS are quoted to the nearest 1,000 following the grossing of sample numbers to population levels.  This process involves assigning a weight or “grossing factor” to each individual participating in the survey in accordance with that person’s age and sex.  In this way the final grossed estimates give the population total for Northern Ireland and reflect the distributions by sex and age shown by the population figures.</t>
  </si>
  <si>
    <t>Because the CHS is a sample survey, results are subject to sampling error, i.e. the actual proportion of the population in private households with a particular characteristic may differ from the proportion of the CHS sample with that characteristic.</t>
  </si>
  <si>
    <t>Publication dates</t>
  </si>
  <si>
    <t>The data tables within this spreadsheet were published at 9.30am on 29 January 2025</t>
  </si>
  <si>
    <t>Notes, shading, and rounding</t>
  </si>
  <si>
    <t>Further information on Digital Skills on Northern Ireland can be found via the supplementary report:</t>
  </si>
  <si>
    <t>For further information contact:</t>
  </si>
  <si>
    <t>patrick.okane@nisra.gov.uk</t>
  </si>
  <si>
    <t>Digital Skills in Northern Ireland 23/24</t>
  </si>
  <si>
    <t>Digital Skills in Nothern Ireland - Supplementary Report</t>
  </si>
  <si>
    <t>Table of contents</t>
  </si>
  <si>
    <t>Worksheet name</t>
  </si>
  <si>
    <t>Table no.</t>
  </si>
  <si>
    <t>Table name</t>
  </si>
  <si>
    <t>Notes</t>
  </si>
  <si>
    <t>Notes and definitions</t>
  </si>
  <si>
    <t>NI</t>
  </si>
  <si>
    <t>Sex</t>
  </si>
  <si>
    <t>Age</t>
  </si>
  <si>
    <t>ILO</t>
  </si>
  <si>
    <t>Deprivation Quintile</t>
  </si>
  <si>
    <t>This worksheet contains one table</t>
  </si>
  <si>
    <t>Note number</t>
  </si>
  <si>
    <t>Note text</t>
  </si>
  <si>
    <t>Note 1</t>
  </si>
  <si>
    <t>Sampling: 
The Continuous Household Survey is a sample survey. It provides estimates of population values.  If we drew many samples each would give a different result.  The ranges shown for the CHS data contained within this document represent 95% confidence intervals (lower limit and upper limit).  We would expect that in 95% of samples the range would contain the true value.</t>
  </si>
  <si>
    <t>Note 2</t>
  </si>
  <si>
    <t>Note 3</t>
  </si>
  <si>
    <t xml:space="preserve">Digital skill level: 
A measure of no, novice, intermediate or advanced digital skills was derived using the five digital use sub-groups, based on the following definitions:
No Skills: not having accessed or performed any of the listed online functions.
Novice Skills: having used the internet for at least one and up to five of the listed functions in finding information online,communicating online, using online services, content creation or using the internet safely and securely.
Intermediate Skills: having used the internet for more than five but less than ten of the listed functions across all sub-groups (finding information online,communicating online, using online services, content creation or using the internet safely and securely).
Advanced Skills:having used the internet for more than ten of the fifteen listed functions across all sub-groups (finding information online,communicating online, using online services, content creation or using the internet safely and securely). </t>
  </si>
  <si>
    <t>Note 4</t>
  </si>
  <si>
    <t>Economically active: 
People age 16 and over who are either in employment or unemployed.</t>
  </si>
  <si>
    <t>Note 5</t>
  </si>
  <si>
    <t>Employment: 
People aged 16 or over who did at least one hour of paid work in the reference week (whether as an employee or self-employed); those who had a paid job that they were temporarily away from; those on government-supported training and employee programmes and those doing unpaid family work.</t>
  </si>
  <si>
    <t>Note 6</t>
  </si>
  <si>
    <t>Unemployment: 
The International Labour Organisation (ILO) defines unemployment as those aged 16 and over without a job who were able to start work in the two weeks and had either looked for work in the four weeks prior to interview or were waiting to start a job they had already obtained.</t>
  </si>
  <si>
    <t>Note 7</t>
  </si>
  <si>
    <t>Economically inactive: 
Economic inactivity applies to those individuals who are neither in employment nor unemployed on the ILO measure.</t>
  </si>
  <si>
    <t>Note 8</t>
  </si>
  <si>
    <t>Deprivation Quintile: 
The Northern Ireland Multiple Deprivation Measure is the official measure of spatial deprivation for NI and comprises seven domains of deprivation as follows: income, employment, health, education, proximity to services, living environment and crime. Where 1 is the most deprived and 5 is the least deprived.</t>
  </si>
  <si>
    <t>Digital skills in Northern Ireland, 16 and over, April 2023 to March 2024</t>
  </si>
  <si>
    <t>This worksheet presents two tables next to each other vertically with one blank row in between each table.</t>
  </si>
  <si>
    <t>Some cells refer to notes where the explanation can be found on the Notes worksheet.</t>
  </si>
  <si>
    <t>Full explanation of notes, shading, rounding and disclosive data is available in the Cover sheet.</t>
  </si>
  <si>
    <t>95% confidence interval limits are presented within the tables [note 1]. Estimates where the confidence interval is larger than 5% have been shaded and should be used with caution.</t>
  </si>
  <si>
    <t>Source: Continuous Household Survey, April 2023 to March 2024</t>
  </si>
  <si>
    <t>Table 1.1: Digital skill level, percentage and number, NI, 16 and over, April 2023 to March 2024</t>
  </si>
  <si>
    <t>Digital skill level</t>
  </si>
  <si>
    <t>Proportion of aged 16 and over (%)</t>
  </si>
  <si>
    <t>Lower limit (%)</t>
  </si>
  <si>
    <t>Upper limit (%)</t>
  </si>
  <si>
    <t>Number aged 16 and over</t>
  </si>
  <si>
    <t>Number lower limit</t>
  </si>
  <si>
    <t>Number upper limit</t>
  </si>
  <si>
    <t>No skills</t>
  </si>
  <si>
    <t>Novice skills</t>
  </si>
  <si>
    <t>Intermediate skills</t>
  </si>
  <si>
    <t>Advanced skills</t>
  </si>
  <si>
    <t>Table 1.2: Internet functions, percentage and number, NI, 16 and over, April 2023 to March 2024</t>
  </si>
  <si>
    <t>Internet functions</t>
  </si>
  <si>
    <t>Used advanced features of a search engine</t>
  </si>
  <si>
    <t>Verified information or content found on the internet</t>
  </si>
  <si>
    <t>When I face a technical problem, I am able to find solutions on the internet</t>
  </si>
  <si>
    <t>Used advanced video conferencing features</t>
  </si>
  <si>
    <t>Created a digital profile for personal or professional purposes</t>
  </si>
  <si>
    <t>Filled out an online form</t>
  </si>
  <si>
    <t>Downloading or installing software or apps</t>
  </si>
  <si>
    <t>Transferred files between folders, devices, or on the cloud</t>
  </si>
  <si>
    <t>Accessed or downloaded media online</t>
  </si>
  <si>
    <t>Written code in a programming language</t>
  </si>
  <si>
    <t>Created or made changes to files integrating text, pictures, tables or charts</t>
  </si>
  <si>
    <t>Managed or analysed data using spreadsheet software</t>
  </si>
  <si>
    <t>Installed and/or configured protection software and services</t>
  </si>
  <si>
    <t>Identified a suspicious or malicious email</t>
  </si>
  <si>
    <t>Restricted or refused access to personal information</t>
  </si>
  <si>
    <t>Digital skills in Northern Ireland by Sex, 16 and over, April 2023 to March 2024</t>
  </si>
  <si>
    <t>Estimates where the confidence interval is larger than 5% have been shaded and should be used with caution.</t>
  </si>
  <si>
    <t>Table 2.1: Digital skill level by Sex, percentage and number, 16 and over, April 2023 to March 2024</t>
  </si>
  <si>
    <t>Males percentage (%)</t>
  </si>
  <si>
    <t>Males number</t>
  </si>
  <si>
    <t>Females percentage (%)</t>
  </si>
  <si>
    <t>Females number</t>
  </si>
  <si>
    <t>Table 2.2: Internet functions by Sex, percentage and number, 16 and over, April 2023 to March 2024</t>
  </si>
  <si>
    <t>Digital skills in Northern Ireland by Age, 16 and over, April 2023 to March 2024</t>
  </si>
  <si>
    <t>Table 3.1: Digital skill level by Age, percentage and number, 16 and over, April 2023 to March 2024</t>
  </si>
  <si>
    <t>16 to 24 percentage (%)</t>
  </si>
  <si>
    <t>16 to 24 number</t>
  </si>
  <si>
    <t>25 to 34 percentage (%)</t>
  </si>
  <si>
    <t>25 to 34 number</t>
  </si>
  <si>
    <t>35 to 49 percentage (%)</t>
  </si>
  <si>
    <t>35 to 49 number</t>
  </si>
  <si>
    <t>50 to 64 percentage (%)</t>
  </si>
  <si>
    <t>50 to 64 number</t>
  </si>
  <si>
    <t>65 plus percentage (%)</t>
  </si>
  <si>
    <t>65 plus number</t>
  </si>
  <si>
    <t>Table 3.2: Internet functions by Age, percentage and number, 16 and over, April 2023 to March 2024</t>
  </si>
  <si>
    <t>Digital skills in Northern Ireland by Labour Market Status, 16 and over, April 2023 to March 2024</t>
  </si>
  <si>
    <t>Table 4.1: Digital skill level by Labour Market Status, percentage and number, 16 and over, April 2023 to March 2024</t>
  </si>
  <si>
    <t>Economically active percentage (%)</t>
  </si>
  <si>
    <t>Economically active number</t>
  </si>
  <si>
    <t>Economically inactive percentage (%)</t>
  </si>
  <si>
    <t>Economically inactive number</t>
  </si>
  <si>
    <t>Table 4.2: Internet functions by Labour Market Status, percentage and number, 16 and over, April 2023 to March 2024</t>
  </si>
  <si>
    <t>Digital skills in Northern Ireland by Deprivation Quintile (Most and Least deprived), 16 and over, April 2023 to March 2024</t>
  </si>
  <si>
    <t>Table 5.1: Digital skill level by Deprivation Quintile, percentage and number, 16 and over, April 2023 to March 2024</t>
  </si>
  <si>
    <t>Most deprived percentage (%)</t>
  </si>
  <si>
    <t>Most deprived number</t>
  </si>
  <si>
    <t>Least deprived percentage (%)</t>
  </si>
  <si>
    <t>Least deprived number</t>
  </si>
  <si>
    <t>Table 5.2: Internet functions by Deprivation Quintile, percentage and number, 16 and over, April 2023 to March 2024</t>
  </si>
  <si>
    <t>Digital skill level, percentage and number, NI, 16 and over, April 2023 to March 2024</t>
  </si>
  <si>
    <t>Internet functions, percentage and number, NI, 16 and over, April 2023 to March 2024</t>
  </si>
  <si>
    <t>Digital skills level by sex, percentage and number, NI, 16 and over, April 2023 to March 2024</t>
  </si>
  <si>
    <t>Internet functions by sex, percentage and number, NI, 16 and over, April 2023 to March 2024</t>
  </si>
  <si>
    <t>Digital skill level by age, percentage and number, NI, 16 and over, April 2023 to March 2024</t>
  </si>
  <si>
    <t>Internet functions by age, percentage and number, NI, 16 and over, April 2023 to March 2024</t>
  </si>
  <si>
    <t>Digital skill level by labour market status, percentage and number, NI, 16 and over, April 2023 to March 2024</t>
  </si>
  <si>
    <t>Internet functions by labour market status, percentage and number, NI, 16 and over, April 2023 to March 2024</t>
  </si>
  <si>
    <t>Digital skills level by deprivation quintile, percentage and number, 16 and over, April 2023 to March 2024</t>
  </si>
  <si>
    <t>Internet functions by deprivation quintile, percentage and number, NI, 16 and over, April 2023 to March 2024</t>
  </si>
  <si>
    <t>This document contains data on internet functions and the level of digital skills held by people aged 16 or over in NI and is based on data collected from the Continuous Household Survey (CHS), April 2023 to March 2024. More information and a paper containing an overview of digital skills is available at the following link:</t>
  </si>
  <si>
    <t>Subgroups: 
Respondents were asked to indicate whether they had used the internet in the last twelve months across thirteen categories (including a response for ‘none’), where they coded all that applied.
Responses were grouped into four sub-groups, based on different aspects of digital use:
1. Finding information online;
Used advanced features of a search engine
Verified information or content found on the internet (e.g. checking other sources)
Finding solutions to technical problems on the internet
2. Communicating online;
Used advanced video conferencing features (e.g. moderating, recording video and audio)
Created a digital profile (e.g. Facebook or Instagram) for personal or professional purposes
Filled out an online form (e.g. job application) 
3. Use of online services;
Downloading or installing software or apps
Transferred files between folders, devices, or on the cloud
Accessed or downloaded media online (e.g. YouTube, Netflix, Spotify)
4. Content Creation;
Written code in a programming language (a script or macro)
Created or made changes to files (e.g. presentation, document, video) integrating text, pictures, tables or charts
Managed or analysed data using spreadsheet software (e.g. using excel or google sheets)
5. Using the internet safely and securely;
Installed and/or configured protection software and services (e.g. antivirus, anti-malware, firewall)
Identified a suspicious or malicious email
Restricted or refuse access to personal information (e.g. geographical location)</t>
  </si>
  <si>
    <t>Some cells in the tables refer to notes which can be found in the notes worksheet. Note markers are presented in square brackets, for example: [Note 1]. 95% confidence interval limits are presented within some of the tables [note 1]. Estimates where the confidence interval is larger than 5% have been shaded and should be used with caution, as there is less confidence the estimate wil be consistent across multiple samples of the demographic. Estimates where the confidence interval is less than 5% are unshaded. There is greater confidence in unshaded estimates remaining consistent across multiple samples, although they will still be subject to some sampling variability. Figures are rounded to the nearest thousand and therefore may not 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</si>
</sst>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u/>
      <sz val="12"/>
      <color theme="10"/>
      <name val="Arial"/>
    </font>
    <font>
      <b/>
      <sz val="15"/>
      <color rgb="FF000000"/>
      <name val="Arial"/>
    </font>
    <font>
      <b/>
      <sz val="12"/>
      <color rgb="FF000000"/>
      <name val="Arial"/>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3" fillId="0" borderId="0" xfId="0" applyFont="1" applyAlignment="1">
      <alignment horizontal="left" wrapText="1"/>
    </xf>
    <xf numFmtId="0" fontId="3" fillId="0" borderId="0" xfId="0" applyFont="1" applyAlignment="1">
      <alignment horizontal="right" wrapText="1"/>
    </xf>
    <xf numFmtId="0" fontId="0" fillId="0" borderId="0" xfId="0" applyAlignment="1">
      <alignment horizontal="left"/>
    </xf>
    <xf numFmtId="164" fontId="0" fillId="0" borderId="0" xfId="0" applyNumberFormat="1" applyAlignment="1">
      <alignment horizontal="right"/>
    </xf>
    <xf numFmtId="3" fontId="0" fillId="0" borderId="0" xfId="0" applyNumberFormat="1" applyAlignment="1">
      <alignment horizontal="right"/>
    </xf>
    <xf numFmtId="0" fontId="0" fillId="0" borderId="0" xfId="0" applyAlignment="1">
      <alignment horizontal="left" vertical="top" wrapText="1"/>
    </xf>
    <xf numFmtId="164" fontId="0" fillId="2" borderId="0" xfId="0" applyNumberFormat="1" applyFill="1" applyAlignment="1">
      <alignment horizontal="right"/>
    </xf>
    <xf numFmtId="3" fontId="0" fillId="2" borderId="0" xfId="0" applyNumberFormat="1" applyFill="1" applyAlignment="1">
      <alignment horizontal="right"/>
    </xf>
  </cellXfs>
  <cellStyles count="1">
    <cellStyle name="Normal" xfId="0" builtinId="0"/>
  </cellStyles>
  <dxfs count="2">
    <dxf>
      <fill>
        <patternFill patternType="solid">
          <fgColor indexed="64"/>
          <bgColor theme="0" tint="-0.14999847407452621"/>
        </patternFill>
      </fill>
    </dxf>
    <dxf>
      <fill>
        <patternFill patternType="solid">
          <fgColor indexed="64"/>
          <bgColor theme="0" tint="-0.149998474074526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oc" displayName="toc" ref="A2:C13" totalsRowShown="0">
  <tableColumns count="3">
    <tableColumn id="1" xr3:uid="{00000000-0010-0000-0000-000001000000}" name="Worksheet name"/>
    <tableColumn id="2" xr3:uid="{00000000-0010-0000-0000-000002000000}" name="Table no."/>
    <tableColumn id="3" xr3:uid="{00000000-0010-0000-0000-000003000000}" name="Table name"/>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 displayName="notes" ref="A3:B11" totalsRowShown="0">
  <tableColumns count="2">
    <tableColumn id="1" xr3:uid="{00000000-0010-0000-0100-000001000000}" name="Note number"/>
    <tableColumn id="2" xr3:uid="{00000000-0010-0000-0100-000002000000}" name="Note text"/>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digital_skills_ni" displayName="digital_skills_ni" ref="A8:G12" totalsRowShown="0">
  <tableColumns count="7">
    <tableColumn id="1" xr3:uid="{00000000-0010-0000-0200-000001000000}" name="Digital skill level"/>
    <tableColumn id="2" xr3:uid="{00000000-0010-0000-0200-000002000000}" name="Proportion of aged 16 and over (%)"/>
    <tableColumn id="3" xr3:uid="{00000000-0010-0000-0200-000003000000}" name="Lower limit (%)"/>
    <tableColumn id="4" xr3:uid="{00000000-0010-0000-0200-000004000000}" name="Upper limit (%)"/>
    <tableColumn id="5" xr3:uid="{00000000-0010-0000-0200-000005000000}" name="Number aged 16 and over"/>
    <tableColumn id="6" xr3:uid="{00000000-0010-0000-0200-000006000000}" name="Number lower limit"/>
    <tableColumn id="7" xr3:uid="{00000000-0010-0000-0200-000007000000}" name="Number upper limit"/>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individuals_ni" displayName="individuals_ni" ref="A15:G30" totalsRowShown="0">
  <tableColumns count="7">
    <tableColumn id="1" xr3:uid="{00000000-0010-0000-0300-000001000000}" name="Internet functions"/>
    <tableColumn id="2" xr3:uid="{00000000-0010-0000-0300-000002000000}" name="Proportion of aged 16 and over (%)"/>
    <tableColumn id="3" xr3:uid="{00000000-0010-0000-0300-000003000000}" name="Lower limit (%)"/>
    <tableColumn id="4" xr3:uid="{00000000-0010-0000-0300-000004000000}" name="Upper limit (%)"/>
    <tableColumn id="5" xr3:uid="{00000000-0010-0000-0300-000005000000}" name="Number aged 16 and over"/>
    <tableColumn id="6" xr3:uid="{00000000-0010-0000-0300-000006000000}" name="Number lower limit"/>
    <tableColumn id="7" xr3:uid="{00000000-0010-0000-0300-000007000000}" name="Number upper limit"/>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digital_skills_sex" displayName="digital_skills_sex" ref="A8:E12" totalsRowShown="0">
  <tableColumns count="5">
    <tableColumn id="1" xr3:uid="{00000000-0010-0000-0400-000001000000}" name="Digital skill level"/>
    <tableColumn id="2" xr3:uid="{00000000-0010-0000-0400-000002000000}" name="Males percentage (%)"/>
    <tableColumn id="3" xr3:uid="{00000000-0010-0000-0400-000003000000}" name="Males number"/>
    <tableColumn id="4" xr3:uid="{00000000-0010-0000-0400-000004000000}" name="Females percentage (%)"/>
    <tableColumn id="5" xr3:uid="{00000000-0010-0000-0400-000005000000}" name="Females number"/>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individuals_sex" displayName="individuals_sex" ref="A15:E30" totalsRowShown="0">
  <tableColumns count="5">
    <tableColumn id="1" xr3:uid="{00000000-0010-0000-0500-000001000000}" name="Internet functions"/>
    <tableColumn id="2" xr3:uid="{00000000-0010-0000-0500-000002000000}" name="Males number"/>
    <tableColumn id="3" xr3:uid="{00000000-0010-0000-0500-000003000000}" name="Males percentage (%)"/>
    <tableColumn id="4" xr3:uid="{00000000-0010-0000-0500-000004000000}" name="Females number"/>
    <tableColumn id="5" xr3:uid="{00000000-0010-0000-0500-000005000000}" name="Females percentage (%)"/>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digital_skills_age" displayName="digital_skills_age" ref="A8:K12" totalsRowShown="0">
  <tableColumns count="11">
    <tableColumn id="1" xr3:uid="{00000000-0010-0000-0600-000001000000}" name="Digital skill level"/>
    <tableColumn id="2" xr3:uid="{00000000-0010-0000-0600-000002000000}" name="16 to 24 percentage (%)"/>
    <tableColumn id="3" xr3:uid="{00000000-0010-0000-0600-000003000000}" name="16 to 24 number"/>
    <tableColumn id="4" xr3:uid="{00000000-0010-0000-0600-000004000000}" name="25 to 34 percentage (%)"/>
    <tableColumn id="5" xr3:uid="{00000000-0010-0000-0600-000005000000}" name="25 to 34 number"/>
    <tableColumn id="6" xr3:uid="{00000000-0010-0000-0600-000006000000}" name="35 to 49 percentage (%)"/>
    <tableColumn id="7" xr3:uid="{00000000-0010-0000-0600-000007000000}" name="35 to 49 number"/>
    <tableColumn id="8" xr3:uid="{00000000-0010-0000-0600-000008000000}" name="50 to 64 percentage (%)"/>
    <tableColumn id="9" xr3:uid="{00000000-0010-0000-0600-000009000000}" name="50 to 64 number"/>
    <tableColumn id="10" xr3:uid="{00000000-0010-0000-0600-00000A000000}" name="65 plus percentage (%)"/>
    <tableColumn id="11" xr3:uid="{00000000-0010-0000-0600-00000B000000}" name="65 plus number"/>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individuals_age" displayName="individuals_age" ref="A15:K30" totalsRowShown="0">
  <tableColumns count="11">
    <tableColumn id="1" xr3:uid="{00000000-0010-0000-0700-000001000000}" name="Internet functions"/>
    <tableColumn id="2" xr3:uid="{00000000-0010-0000-0700-000002000000}" name="16 to 24 number" dataDxfId="1"/>
    <tableColumn id="3" xr3:uid="{00000000-0010-0000-0700-000003000000}" name="16 to 24 percentage (%)" dataDxfId="0"/>
    <tableColumn id="4" xr3:uid="{00000000-0010-0000-0700-000004000000}" name="25 to 34 number"/>
    <tableColumn id="5" xr3:uid="{00000000-0010-0000-0700-000005000000}" name="25 to 34 percentage (%)"/>
    <tableColumn id="6" xr3:uid="{00000000-0010-0000-0700-000006000000}" name="35 to 49 number"/>
    <tableColumn id="7" xr3:uid="{00000000-0010-0000-0700-000007000000}" name="35 to 49 percentage (%)"/>
    <tableColumn id="8" xr3:uid="{00000000-0010-0000-0700-000008000000}" name="50 to 64 number"/>
    <tableColumn id="9" xr3:uid="{00000000-0010-0000-0700-000009000000}" name="50 to 64 percentage (%)"/>
    <tableColumn id="10" xr3:uid="{00000000-0010-0000-0700-00000A000000}" name="65 plus number"/>
    <tableColumn id="11" xr3:uid="{00000000-0010-0000-0700-00000B000000}" name="65 plus percentage (%)"/>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digital_skills_ilo" displayName="digital_skills_ilo" ref="A8:E12" totalsRowShown="0">
  <tableColumns count="5">
    <tableColumn id="1" xr3:uid="{00000000-0010-0000-0800-000001000000}" name="Digital skill level"/>
    <tableColumn id="2" xr3:uid="{00000000-0010-0000-0800-000002000000}" name="Economically active percentage (%)"/>
    <tableColumn id="3" xr3:uid="{00000000-0010-0000-0800-000003000000}" name="Economically active number"/>
    <tableColumn id="4" xr3:uid="{00000000-0010-0000-0800-000004000000}" name="Economically inactive percentage (%)"/>
    <tableColumn id="5" xr3:uid="{00000000-0010-0000-0800-000005000000}" name="Economically inactive number"/>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individuals_ilo" displayName="individuals_ilo" ref="A15:E30" totalsRowShown="0">
  <tableColumns count="5">
    <tableColumn id="1" xr3:uid="{00000000-0010-0000-0900-000001000000}" name="Internet functions"/>
    <tableColumn id="2" xr3:uid="{00000000-0010-0000-0900-000002000000}" name="Economically active number"/>
    <tableColumn id="3" xr3:uid="{00000000-0010-0000-0900-000003000000}" name="Economically active percentage (%)"/>
    <tableColumn id="4" xr3:uid="{00000000-0010-0000-0900-000004000000}" name="Economically inactive number"/>
    <tableColumn id="5" xr3:uid="{00000000-0010-0000-0900-000005000000}" name="Economically inactive percentage (%)"/>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digital_skills_deprivation_quintile" displayName="digital_skills_deprivation_quintile" ref="A8:E12" totalsRowShown="0">
  <tableColumns count="5">
    <tableColumn id="1" xr3:uid="{00000000-0010-0000-0A00-000001000000}" name="Digital skill level"/>
    <tableColumn id="2" xr3:uid="{00000000-0010-0000-0A00-000002000000}" name="Most deprived percentage (%)"/>
    <tableColumn id="3" xr3:uid="{00000000-0010-0000-0A00-000003000000}" name="Most deprived number"/>
    <tableColumn id="4" xr3:uid="{00000000-0010-0000-0A00-000004000000}" name="Least deprived percentage (%)"/>
    <tableColumn id="5" xr3:uid="{00000000-0010-0000-0A00-000005000000}" name="Least deprived number"/>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individuals_deprivation_quintile" displayName="individuals_deprivation_quintile" ref="A15:E30" totalsRowShown="0">
  <tableColumns count="5">
    <tableColumn id="1" xr3:uid="{00000000-0010-0000-0B00-000001000000}" name="Internet functions"/>
    <tableColumn id="2" xr3:uid="{00000000-0010-0000-0B00-000002000000}" name="Most deprived number"/>
    <tableColumn id="3" xr3:uid="{00000000-0010-0000-0B00-000003000000}" name="Most deprived percentage (%)"/>
    <tableColumn id="4" xr3:uid="{00000000-0010-0000-0B00-000004000000}" name="Least deprived number"/>
    <tableColumn id="5" xr3:uid="{00000000-0010-0000-0B00-000005000000}" name="Least deprived percentage (%)"/>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sra.gov.uk/publications/digital-skills-supplementary-document-2023-24" TargetMode="External"/><Relationship Id="rId2" Type="http://schemas.openxmlformats.org/officeDocument/2006/relationships/hyperlink" Target="https://www.nisra.gov.uk/publications/digital-skills-in-northern-ireland-2023-24" TargetMode="External"/><Relationship Id="rId1" Type="http://schemas.openxmlformats.org/officeDocument/2006/relationships/hyperlink" Target="mailto:patrick.okane@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tabSelected="1" workbookViewId="0">
      <selection activeCell="A17" sqref="A17"/>
    </sheetView>
  </sheetViews>
  <sheetFormatPr defaultColWidth="11.07421875" defaultRowHeight="15.5" x14ac:dyDescent="0.35"/>
  <cols>
    <col min="1" max="1" width="110.69140625" customWidth="1"/>
  </cols>
  <sheetData>
    <row r="1" spans="1:1" ht="27" customHeight="1" x14ac:dyDescent="0.4">
      <c r="A1" s="2" t="s">
        <v>0</v>
      </c>
    </row>
    <row r="2" spans="1:1" ht="46.5" x14ac:dyDescent="0.35">
      <c r="A2" s="4" t="s">
        <v>125</v>
      </c>
    </row>
    <row r="3" spans="1:1" x14ac:dyDescent="0.35">
      <c r="A3" s="1" t="s">
        <v>14</v>
      </c>
    </row>
    <row r="4" spans="1:1" x14ac:dyDescent="0.35">
      <c r="A4" s="3" t="s">
        <v>1</v>
      </c>
    </row>
    <row r="5" spans="1:1" ht="62" x14ac:dyDescent="0.35">
      <c r="A5" s="4" t="s">
        <v>2</v>
      </c>
    </row>
    <row r="6" spans="1:1" ht="93" x14ac:dyDescent="0.35">
      <c r="A6" s="4" t="s">
        <v>3</v>
      </c>
    </row>
    <row r="7" spans="1:1" ht="77.5" x14ac:dyDescent="0.35">
      <c r="A7" s="4" t="s">
        <v>4</v>
      </c>
    </row>
    <row r="8" spans="1:1" ht="155" x14ac:dyDescent="0.35">
      <c r="A8" s="4" t="s">
        <v>5</v>
      </c>
    </row>
    <row r="9" spans="1:1" ht="62" x14ac:dyDescent="0.35">
      <c r="A9" s="4" t="s">
        <v>6</v>
      </c>
    </row>
    <row r="10" spans="1:1" ht="31" x14ac:dyDescent="0.35">
      <c r="A10" s="4" t="s">
        <v>7</v>
      </c>
    </row>
    <row r="11" spans="1:1" x14ac:dyDescent="0.35">
      <c r="A11" s="3" t="s">
        <v>8</v>
      </c>
    </row>
    <row r="12" spans="1:1" x14ac:dyDescent="0.35">
      <c r="A12" s="4" t="s">
        <v>9</v>
      </c>
    </row>
    <row r="13" spans="1:1" x14ac:dyDescent="0.35">
      <c r="A13" s="3" t="s">
        <v>10</v>
      </c>
    </row>
    <row r="14" spans="1:1" ht="93" x14ac:dyDescent="0.35">
      <c r="A14" s="10" t="s">
        <v>127</v>
      </c>
    </row>
    <row r="15" spans="1:1" x14ac:dyDescent="0.35">
      <c r="A15" s="4" t="s">
        <v>11</v>
      </c>
    </row>
    <row r="16" spans="1:1" x14ac:dyDescent="0.35">
      <c r="A16" s="1" t="s">
        <v>15</v>
      </c>
    </row>
    <row r="17" spans="1:1" x14ac:dyDescent="0.35">
      <c r="A17" s="3" t="s">
        <v>12</v>
      </c>
    </row>
    <row r="18" spans="1:1" x14ac:dyDescent="0.35">
      <c r="A18" s="1" t="s">
        <v>13</v>
      </c>
    </row>
  </sheetData>
  <hyperlinks>
    <hyperlink ref="A18" r:id="rId1" xr:uid="{00000000-0004-0000-0000-000000000000}"/>
    <hyperlink ref="A3" r:id="rId2" xr:uid="{00000000-0004-0000-0000-000001000000}"/>
    <hyperlink ref="A16" r:id="rId3" xr:uid="{00000000-0004-0000-0000-000002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3"/>
  <sheetViews>
    <sheetView workbookViewId="0"/>
  </sheetViews>
  <sheetFormatPr defaultColWidth="11.07421875" defaultRowHeight="15.5" x14ac:dyDescent="0.35"/>
  <cols>
    <col min="3" max="3" width="84.69140625" customWidth="1"/>
  </cols>
  <sheetData>
    <row r="1" spans="1:3" ht="19" x14ac:dyDescent="0.4">
      <c r="A1" s="2" t="s">
        <v>16</v>
      </c>
    </row>
    <row r="2" spans="1:3" ht="31" x14ac:dyDescent="0.35">
      <c r="A2" s="5" t="s">
        <v>17</v>
      </c>
      <c r="B2" s="5" t="s">
        <v>18</v>
      </c>
      <c r="C2" s="5" t="s">
        <v>19</v>
      </c>
    </row>
    <row r="3" spans="1:3" x14ac:dyDescent="0.35">
      <c r="A3" t="s">
        <v>20</v>
      </c>
      <c r="B3" s="1" t="str">
        <f>HYPERLINK("#Notes!A2", "Notes")</f>
        <v>Notes</v>
      </c>
      <c r="C3" s="4" t="s">
        <v>21</v>
      </c>
    </row>
    <row r="4" spans="1:3" x14ac:dyDescent="0.35">
      <c r="A4" t="s">
        <v>22</v>
      </c>
      <c r="B4" s="1" t="str">
        <f>HYPERLINK("#NI!A7", "1.1")</f>
        <v>1.1</v>
      </c>
      <c r="C4" s="4" t="s">
        <v>115</v>
      </c>
    </row>
    <row r="5" spans="1:3" x14ac:dyDescent="0.35">
      <c r="A5" t="s">
        <v>22</v>
      </c>
      <c r="B5" s="1" t="str">
        <f>HYPERLINK("#NI!A13", "1.2")</f>
        <v>1.2</v>
      </c>
      <c r="C5" s="4" t="s">
        <v>116</v>
      </c>
    </row>
    <row r="6" spans="1:3" x14ac:dyDescent="0.35">
      <c r="A6" t="s">
        <v>23</v>
      </c>
      <c r="B6" s="1" t="str">
        <f>HYPERLINK("#Sex!A7", "2.1")</f>
        <v>2.1</v>
      </c>
      <c r="C6" s="4" t="s">
        <v>117</v>
      </c>
    </row>
    <row r="7" spans="1:3" x14ac:dyDescent="0.35">
      <c r="A7" t="s">
        <v>23</v>
      </c>
      <c r="B7" s="1" t="str">
        <f>HYPERLINK("#Sex!A13", "2.2")</f>
        <v>2.2</v>
      </c>
      <c r="C7" s="4" t="s">
        <v>118</v>
      </c>
    </row>
    <row r="8" spans="1:3" x14ac:dyDescent="0.35">
      <c r="A8" t="s">
        <v>24</v>
      </c>
      <c r="B8" s="1" t="str">
        <f>HYPERLINK("#Age!A7", "3.1")</f>
        <v>3.1</v>
      </c>
      <c r="C8" s="4" t="s">
        <v>119</v>
      </c>
    </row>
    <row r="9" spans="1:3" x14ac:dyDescent="0.35">
      <c r="A9" t="s">
        <v>24</v>
      </c>
      <c r="B9" s="1" t="str">
        <f>HYPERLINK("#Age!A13", "3.2")</f>
        <v>3.2</v>
      </c>
      <c r="C9" s="4" t="s">
        <v>120</v>
      </c>
    </row>
    <row r="10" spans="1:3" ht="31" x14ac:dyDescent="0.35">
      <c r="A10" t="s">
        <v>25</v>
      </c>
      <c r="B10" s="1" t="str">
        <f>HYPERLINK("#ILO!A7", "4.1")</f>
        <v>4.1</v>
      </c>
      <c r="C10" s="4" t="s">
        <v>121</v>
      </c>
    </row>
    <row r="11" spans="1:3" ht="31" x14ac:dyDescent="0.35">
      <c r="A11" t="s">
        <v>25</v>
      </c>
      <c r="B11" s="1" t="str">
        <f>HYPERLINK("#ILO!A13", "4.2")</f>
        <v>4.2</v>
      </c>
      <c r="C11" s="4" t="s">
        <v>122</v>
      </c>
    </row>
    <row r="12" spans="1:3" x14ac:dyDescent="0.35">
      <c r="A12" t="s">
        <v>26</v>
      </c>
      <c r="B12" s="1" t="str">
        <f>HYPERLINK("#Deprivation Quintile!A7", "5.1")</f>
        <v>5.1</v>
      </c>
      <c r="C12" t="s">
        <v>123</v>
      </c>
    </row>
    <row r="13" spans="1:3" x14ac:dyDescent="0.35">
      <c r="A13" t="s">
        <v>26</v>
      </c>
      <c r="B13" s="1" t="str">
        <f>HYPERLINK("#Deprivation Quintile!A13", "5.2")</f>
        <v>5.2</v>
      </c>
      <c r="C13" t="s">
        <v>124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
  <sheetViews>
    <sheetView workbookViewId="0">
      <selection activeCell="C5" sqref="C5"/>
    </sheetView>
  </sheetViews>
  <sheetFormatPr defaultColWidth="11.07421875" defaultRowHeight="15.5" x14ac:dyDescent="0.35"/>
  <cols>
    <col min="1" max="1" width="18.69140625" customWidth="1"/>
    <col min="2" max="2" width="80.69140625" customWidth="1"/>
  </cols>
  <sheetData>
    <row r="1" spans="1:2" ht="19" x14ac:dyDescent="0.4">
      <c r="A1" s="2" t="s">
        <v>21</v>
      </c>
    </row>
    <row r="2" spans="1:2" x14ac:dyDescent="0.35">
      <c r="A2" t="s">
        <v>27</v>
      </c>
    </row>
    <row r="3" spans="1:2" ht="50" customHeight="1" x14ac:dyDescent="0.35">
      <c r="A3" s="5" t="s">
        <v>28</v>
      </c>
      <c r="B3" s="5" t="s">
        <v>29</v>
      </c>
    </row>
    <row r="4" spans="1:2" ht="77.5" x14ac:dyDescent="0.35">
      <c r="A4" t="s">
        <v>30</v>
      </c>
      <c r="B4" s="4" t="s">
        <v>31</v>
      </c>
    </row>
    <row r="5" spans="1:2" ht="409.5" x14ac:dyDescent="0.35">
      <c r="A5" t="s">
        <v>32</v>
      </c>
      <c r="B5" s="4" t="s">
        <v>126</v>
      </c>
    </row>
    <row r="6" spans="1:2" ht="217" x14ac:dyDescent="0.35">
      <c r="A6" t="s">
        <v>33</v>
      </c>
      <c r="B6" s="4" t="s">
        <v>34</v>
      </c>
    </row>
    <row r="7" spans="1:2" ht="31" x14ac:dyDescent="0.35">
      <c r="A7" t="s">
        <v>35</v>
      </c>
      <c r="B7" s="4" t="s">
        <v>36</v>
      </c>
    </row>
    <row r="8" spans="1:2" ht="77.5" x14ac:dyDescent="0.35">
      <c r="A8" t="s">
        <v>37</v>
      </c>
      <c r="B8" s="4" t="s">
        <v>38</v>
      </c>
    </row>
    <row r="9" spans="1:2" ht="62" x14ac:dyDescent="0.35">
      <c r="A9" t="s">
        <v>39</v>
      </c>
      <c r="B9" s="4" t="s">
        <v>40</v>
      </c>
    </row>
    <row r="10" spans="1:2" ht="46.5" x14ac:dyDescent="0.35">
      <c r="A10" t="s">
        <v>41</v>
      </c>
      <c r="B10" s="4" t="s">
        <v>42</v>
      </c>
    </row>
    <row r="11" spans="1:2" ht="77.5" x14ac:dyDescent="0.35">
      <c r="A11" t="s">
        <v>43</v>
      </c>
      <c r="B11" s="4" t="s">
        <v>44</v>
      </c>
    </row>
    <row r="12" spans="1:2" x14ac:dyDescent="0.35">
      <c r="B12"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topLeftCell="A15" workbookViewId="0">
      <selection activeCell="A29" sqref="A29"/>
    </sheetView>
  </sheetViews>
  <sheetFormatPr defaultColWidth="11.07421875" defaultRowHeight="15.5" x14ac:dyDescent="0.35"/>
  <cols>
    <col min="1" max="1" width="61.53515625" customWidth="1"/>
    <col min="2" max="19" width="17.69140625" customWidth="1"/>
  </cols>
  <sheetData>
    <row r="1" spans="1:7" ht="30" customHeight="1" x14ac:dyDescent="0.4">
      <c r="A1" s="2" t="s">
        <v>45</v>
      </c>
    </row>
    <row r="2" spans="1:7" x14ac:dyDescent="0.35">
      <c r="A2" t="s">
        <v>46</v>
      </c>
    </row>
    <row r="3" spans="1:7" x14ac:dyDescent="0.35">
      <c r="A3" t="s">
        <v>47</v>
      </c>
    </row>
    <row r="4" spans="1:7" x14ac:dyDescent="0.35">
      <c r="A4" t="s">
        <v>48</v>
      </c>
    </row>
    <row r="5" spans="1:7" x14ac:dyDescent="0.35">
      <c r="A5" t="s">
        <v>49</v>
      </c>
    </row>
    <row r="6" spans="1:7" x14ac:dyDescent="0.35">
      <c r="A6" t="s">
        <v>50</v>
      </c>
    </row>
    <row r="7" spans="1:7" ht="15" customHeight="1" x14ac:dyDescent="0.35">
      <c r="A7" s="3" t="s">
        <v>51</v>
      </c>
    </row>
    <row r="8" spans="1:7" ht="46.5" x14ac:dyDescent="0.35">
      <c r="A8" s="7" t="s">
        <v>52</v>
      </c>
      <c r="B8" s="6" t="s">
        <v>53</v>
      </c>
      <c r="C8" s="6" t="s">
        <v>54</v>
      </c>
      <c r="D8" s="6" t="s">
        <v>55</v>
      </c>
      <c r="E8" s="6" t="s">
        <v>56</v>
      </c>
      <c r="F8" s="6" t="s">
        <v>57</v>
      </c>
      <c r="G8" s="6" t="s">
        <v>58</v>
      </c>
    </row>
    <row r="9" spans="1:7" x14ac:dyDescent="0.35">
      <c r="A9" s="7" t="s">
        <v>59</v>
      </c>
      <c r="B9" s="8">
        <v>22.8</v>
      </c>
      <c r="C9" s="8">
        <v>21.6</v>
      </c>
      <c r="D9" s="8">
        <v>24</v>
      </c>
      <c r="E9" s="9">
        <v>344000</v>
      </c>
      <c r="F9" s="9">
        <v>326000</v>
      </c>
      <c r="G9" s="9">
        <v>361000</v>
      </c>
    </row>
    <row r="10" spans="1:7" x14ac:dyDescent="0.35">
      <c r="A10" s="7" t="s">
        <v>60</v>
      </c>
      <c r="B10" s="8">
        <v>28.8</v>
      </c>
      <c r="C10" s="8">
        <v>27.6</v>
      </c>
      <c r="D10" s="8">
        <v>30.1</v>
      </c>
      <c r="E10" s="9">
        <v>435000</v>
      </c>
      <c r="F10" s="9">
        <v>416000</v>
      </c>
      <c r="G10" s="9">
        <v>454000</v>
      </c>
    </row>
    <row r="11" spans="1:7" x14ac:dyDescent="0.35">
      <c r="A11" s="7" t="s">
        <v>61</v>
      </c>
      <c r="B11" s="8">
        <v>23.3</v>
      </c>
      <c r="C11" s="8">
        <v>22.1</v>
      </c>
      <c r="D11" s="8">
        <v>24.5</v>
      </c>
      <c r="E11" s="9">
        <v>351000</v>
      </c>
      <c r="F11" s="9">
        <v>334000</v>
      </c>
      <c r="G11" s="9">
        <v>369000</v>
      </c>
    </row>
    <row r="12" spans="1:7" x14ac:dyDescent="0.35">
      <c r="A12" s="7" t="s">
        <v>62</v>
      </c>
      <c r="B12" s="8">
        <v>25.1</v>
      </c>
      <c r="C12" s="8">
        <v>23.9</v>
      </c>
      <c r="D12" s="8">
        <v>26.3</v>
      </c>
      <c r="E12" s="9">
        <v>379000</v>
      </c>
      <c r="F12" s="9">
        <v>360000</v>
      </c>
      <c r="G12" s="9">
        <v>397000</v>
      </c>
    </row>
    <row r="13" spans="1:7" x14ac:dyDescent="0.35">
      <c r="B13" s="8"/>
      <c r="C13" s="8"/>
      <c r="D13" s="8"/>
      <c r="E13" s="9"/>
      <c r="F13" s="9"/>
      <c r="G13" s="9"/>
    </row>
    <row r="14" spans="1:7" ht="15" customHeight="1" x14ac:dyDescent="0.35">
      <c r="A14" s="3" t="s">
        <v>63</v>
      </c>
    </row>
    <row r="15" spans="1:7" ht="46.5" x14ac:dyDescent="0.35">
      <c r="A15" s="7" t="s">
        <v>64</v>
      </c>
      <c r="B15" s="6" t="s">
        <v>53</v>
      </c>
      <c r="C15" s="6" t="s">
        <v>54</v>
      </c>
      <c r="D15" s="6" t="s">
        <v>55</v>
      </c>
      <c r="E15" s="6" t="s">
        <v>56</v>
      </c>
      <c r="F15" s="6" t="s">
        <v>57</v>
      </c>
      <c r="G15" s="6" t="s">
        <v>58</v>
      </c>
    </row>
    <row r="16" spans="1:7" x14ac:dyDescent="0.35">
      <c r="A16" s="7" t="s">
        <v>65</v>
      </c>
      <c r="B16" s="8">
        <v>44.7</v>
      </c>
      <c r="C16" s="8">
        <v>43.3</v>
      </c>
      <c r="D16" s="8">
        <v>46.1</v>
      </c>
      <c r="E16" s="9">
        <v>674000</v>
      </c>
      <c r="F16" s="9">
        <v>653000</v>
      </c>
      <c r="G16" s="9">
        <v>695000</v>
      </c>
    </row>
    <row r="17" spans="1:7" x14ac:dyDescent="0.35">
      <c r="A17" s="7" t="s">
        <v>66</v>
      </c>
      <c r="B17" s="8">
        <v>45.3</v>
      </c>
      <c r="C17" s="8">
        <v>43.9</v>
      </c>
      <c r="D17" s="8">
        <v>46.7</v>
      </c>
      <c r="E17" s="9">
        <v>684000</v>
      </c>
      <c r="F17" s="9">
        <v>663000</v>
      </c>
      <c r="G17" s="9">
        <v>705000</v>
      </c>
    </row>
    <row r="18" spans="1:7" x14ac:dyDescent="0.35">
      <c r="A18" s="7" t="s">
        <v>67</v>
      </c>
      <c r="B18" s="8">
        <v>54</v>
      </c>
      <c r="C18" s="8">
        <v>52.7</v>
      </c>
      <c r="D18" s="8">
        <v>55.4</v>
      </c>
      <c r="E18" s="9">
        <v>815000</v>
      </c>
      <c r="F18" s="9">
        <v>794000</v>
      </c>
      <c r="G18" s="9">
        <v>836000</v>
      </c>
    </row>
    <row r="19" spans="1:7" x14ac:dyDescent="0.35">
      <c r="A19" s="7" t="s">
        <v>68</v>
      </c>
      <c r="B19" s="8">
        <v>36.9</v>
      </c>
      <c r="C19" s="8">
        <v>35.5</v>
      </c>
      <c r="D19" s="8">
        <v>38.200000000000003</v>
      </c>
      <c r="E19" s="9">
        <v>556000</v>
      </c>
      <c r="F19" s="9">
        <v>536000</v>
      </c>
      <c r="G19" s="9">
        <v>577000</v>
      </c>
    </row>
    <row r="20" spans="1:7" x14ac:dyDescent="0.35">
      <c r="A20" s="7" t="s">
        <v>69</v>
      </c>
      <c r="B20" s="8">
        <v>35</v>
      </c>
      <c r="C20" s="8">
        <v>33.700000000000003</v>
      </c>
      <c r="D20" s="8">
        <v>36.299999999999997</v>
      </c>
      <c r="E20" s="9">
        <v>528000</v>
      </c>
      <c r="F20" s="9">
        <v>508000</v>
      </c>
      <c r="G20" s="9">
        <v>548000</v>
      </c>
    </row>
    <row r="21" spans="1:7" x14ac:dyDescent="0.35">
      <c r="A21" s="7" t="s">
        <v>70</v>
      </c>
      <c r="B21" s="8">
        <v>39.9</v>
      </c>
      <c r="C21" s="8">
        <v>38.6</v>
      </c>
      <c r="D21" s="8">
        <v>41.3</v>
      </c>
      <c r="E21" s="9">
        <v>603000</v>
      </c>
      <c r="F21" s="9">
        <v>582000</v>
      </c>
      <c r="G21" s="9">
        <v>623000</v>
      </c>
    </row>
    <row r="22" spans="1:7" x14ac:dyDescent="0.35">
      <c r="A22" s="7" t="s">
        <v>71</v>
      </c>
      <c r="B22" s="8">
        <v>53.7</v>
      </c>
      <c r="C22" s="8">
        <v>52.3</v>
      </c>
      <c r="D22" s="8">
        <v>55.1</v>
      </c>
      <c r="E22" s="9">
        <v>811000</v>
      </c>
      <c r="F22" s="9">
        <v>790000</v>
      </c>
      <c r="G22" s="9">
        <v>832000</v>
      </c>
    </row>
    <row r="23" spans="1:7" x14ac:dyDescent="0.35">
      <c r="A23" s="7" t="s">
        <v>72</v>
      </c>
      <c r="B23" s="8">
        <v>43.3</v>
      </c>
      <c r="C23" s="8">
        <v>41.9</v>
      </c>
      <c r="D23" s="8">
        <v>44.7</v>
      </c>
      <c r="E23" s="9">
        <v>654000</v>
      </c>
      <c r="F23" s="9">
        <v>633000</v>
      </c>
      <c r="G23" s="9">
        <v>675000</v>
      </c>
    </row>
    <row r="24" spans="1:7" x14ac:dyDescent="0.35">
      <c r="A24" s="7" t="s">
        <v>73</v>
      </c>
      <c r="B24" s="8">
        <v>51.3</v>
      </c>
      <c r="C24" s="8">
        <v>49.9</v>
      </c>
      <c r="D24" s="8">
        <v>52.7</v>
      </c>
      <c r="E24" s="9">
        <v>774000</v>
      </c>
      <c r="F24" s="9">
        <v>753000</v>
      </c>
      <c r="G24" s="9">
        <v>795000</v>
      </c>
    </row>
    <row r="25" spans="1:7" x14ac:dyDescent="0.35">
      <c r="A25" s="7" t="s">
        <v>74</v>
      </c>
      <c r="B25" s="8">
        <v>8.1</v>
      </c>
      <c r="C25" s="8">
        <v>7.3</v>
      </c>
      <c r="D25" s="8">
        <v>8.8000000000000007</v>
      </c>
      <c r="E25" s="9">
        <v>122000</v>
      </c>
      <c r="F25" s="9">
        <v>110000</v>
      </c>
      <c r="G25" s="9">
        <v>133000</v>
      </c>
    </row>
    <row r="26" spans="1:7" x14ac:dyDescent="0.35">
      <c r="A26" s="7" t="s">
        <v>75</v>
      </c>
      <c r="B26" s="8">
        <v>32.9</v>
      </c>
      <c r="C26" s="8">
        <v>31.6</v>
      </c>
      <c r="D26" s="8">
        <v>34.200000000000003</v>
      </c>
      <c r="E26" s="9">
        <v>497000</v>
      </c>
      <c r="F26" s="9">
        <v>477000</v>
      </c>
      <c r="G26" s="9">
        <v>516000</v>
      </c>
    </row>
    <row r="27" spans="1:7" x14ac:dyDescent="0.35">
      <c r="A27" s="7" t="s">
        <v>76</v>
      </c>
      <c r="B27" s="8">
        <v>33.5</v>
      </c>
      <c r="C27" s="8">
        <v>32.200000000000003</v>
      </c>
      <c r="D27" s="8">
        <v>34.799999999999997</v>
      </c>
      <c r="E27" s="9">
        <v>505000</v>
      </c>
      <c r="F27" s="9">
        <v>485000</v>
      </c>
      <c r="G27" s="9">
        <v>525000</v>
      </c>
    </row>
    <row r="28" spans="1:7" x14ac:dyDescent="0.35">
      <c r="A28" s="7" t="s">
        <v>77</v>
      </c>
      <c r="B28" s="8">
        <v>31.2</v>
      </c>
      <c r="C28" s="8">
        <v>29.9</v>
      </c>
      <c r="D28" s="8">
        <v>32.5</v>
      </c>
      <c r="E28" s="9">
        <v>471000</v>
      </c>
      <c r="F28" s="9">
        <v>451000</v>
      </c>
      <c r="G28" s="9">
        <v>490000</v>
      </c>
    </row>
    <row r="29" spans="1:7" x14ac:dyDescent="0.35">
      <c r="A29" s="7" t="s">
        <v>78</v>
      </c>
      <c r="B29" s="8">
        <v>50.5</v>
      </c>
      <c r="C29" s="8">
        <v>49.1</v>
      </c>
      <c r="D29" s="8">
        <v>51.9</v>
      </c>
      <c r="E29" s="9">
        <v>761000</v>
      </c>
      <c r="F29" s="9">
        <v>740000</v>
      </c>
      <c r="G29" s="9">
        <v>782000</v>
      </c>
    </row>
    <row r="30" spans="1:7" x14ac:dyDescent="0.35">
      <c r="A30" s="7" t="s">
        <v>79</v>
      </c>
      <c r="B30" s="8">
        <v>36.299999999999997</v>
      </c>
      <c r="C30" s="8">
        <v>35</v>
      </c>
      <c r="D30" s="8">
        <v>37.700000000000003</v>
      </c>
      <c r="E30" s="9">
        <v>548000</v>
      </c>
      <c r="F30" s="9">
        <v>528000</v>
      </c>
      <c r="G30" s="9">
        <v>569000</v>
      </c>
    </row>
    <row r="31" spans="1:7" x14ac:dyDescent="0.35">
      <c r="B31" s="8"/>
      <c r="C31" s="8"/>
      <c r="D31" s="8"/>
      <c r="E31" s="9"/>
      <c r="F31" s="9"/>
      <c r="G31" s="9"/>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heetViews>
  <sheetFormatPr defaultColWidth="11.07421875" defaultRowHeight="15.5" x14ac:dyDescent="0.35"/>
  <cols>
    <col min="1" max="1" width="62.61328125" customWidth="1"/>
    <col min="2" max="19" width="17.69140625" customWidth="1"/>
  </cols>
  <sheetData>
    <row r="1" spans="1:5" ht="30" customHeight="1" x14ac:dyDescent="0.4">
      <c r="A1" s="2" t="s">
        <v>80</v>
      </c>
    </row>
    <row r="2" spans="1:5" x14ac:dyDescent="0.35">
      <c r="A2" t="s">
        <v>46</v>
      </c>
    </row>
    <row r="3" spans="1:5" x14ac:dyDescent="0.35">
      <c r="A3" t="s">
        <v>47</v>
      </c>
    </row>
    <row r="4" spans="1:5" x14ac:dyDescent="0.35">
      <c r="A4" t="s">
        <v>48</v>
      </c>
    </row>
    <row r="5" spans="1:5" x14ac:dyDescent="0.35">
      <c r="A5" t="s">
        <v>81</v>
      </c>
    </row>
    <row r="6" spans="1:5" x14ac:dyDescent="0.35">
      <c r="A6" t="s">
        <v>50</v>
      </c>
    </row>
    <row r="7" spans="1:5" ht="15" customHeight="1" x14ac:dyDescent="0.35">
      <c r="A7" s="3" t="s">
        <v>82</v>
      </c>
    </row>
    <row r="8" spans="1:5" ht="31" x14ac:dyDescent="0.35">
      <c r="A8" s="7" t="s">
        <v>52</v>
      </c>
      <c r="B8" s="6" t="s">
        <v>83</v>
      </c>
      <c r="C8" s="6" t="s">
        <v>84</v>
      </c>
      <c r="D8" s="6" t="s">
        <v>85</v>
      </c>
      <c r="E8" s="6" t="s">
        <v>86</v>
      </c>
    </row>
    <row r="9" spans="1:5" x14ac:dyDescent="0.35">
      <c r="A9" s="7" t="s">
        <v>59</v>
      </c>
      <c r="B9" s="8">
        <v>20.9</v>
      </c>
      <c r="C9" s="9">
        <v>154000</v>
      </c>
      <c r="D9" s="8">
        <v>24.5</v>
      </c>
      <c r="E9" s="9">
        <v>189000</v>
      </c>
    </row>
    <row r="10" spans="1:5" x14ac:dyDescent="0.35">
      <c r="A10" s="7" t="s">
        <v>60</v>
      </c>
      <c r="B10" s="8">
        <v>26.6</v>
      </c>
      <c r="C10" s="9">
        <v>196000</v>
      </c>
      <c r="D10" s="8">
        <v>31</v>
      </c>
      <c r="E10" s="9">
        <v>240000</v>
      </c>
    </row>
    <row r="11" spans="1:5" x14ac:dyDescent="0.35">
      <c r="A11" s="7" t="s">
        <v>61</v>
      </c>
      <c r="B11" s="8">
        <v>22.8</v>
      </c>
      <c r="C11" s="9">
        <v>168000</v>
      </c>
      <c r="D11" s="8">
        <v>23.8</v>
      </c>
      <c r="E11" s="9">
        <v>183000</v>
      </c>
    </row>
    <row r="12" spans="1:5" x14ac:dyDescent="0.35">
      <c r="A12" s="7" t="s">
        <v>62</v>
      </c>
      <c r="B12" s="8">
        <v>29.7</v>
      </c>
      <c r="C12" s="9">
        <v>219000</v>
      </c>
      <c r="D12" s="8">
        <v>20.7</v>
      </c>
      <c r="E12" s="9">
        <v>160000</v>
      </c>
    </row>
    <row r="13" spans="1:5" x14ac:dyDescent="0.35">
      <c r="B13" s="8"/>
      <c r="C13" s="9"/>
      <c r="D13" s="8"/>
      <c r="E13" s="9"/>
    </row>
    <row r="14" spans="1:5" ht="15" customHeight="1" x14ac:dyDescent="0.35">
      <c r="A14" s="3" t="s">
        <v>87</v>
      </c>
    </row>
    <row r="15" spans="1:5" ht="31" x14ac:dyDescent="0.35">
      <c r="A15" s="7" t="s">
        <v>64</v>
      </c>
      <c r="B15" s="6" t="s">
        <v>84</v>
      </c>
      <c r="C15" s="6" t="s">
        <v>83</v>
      </c>
      <c r="D15" s="6" t="s">
        <v>86</v>
      </c>
      <c r="E15" s="6" t="s">
        <v>85</v>
      </c>
    </row>
    <row r="16" spans="1:5" x14ac:dyDescent="0.35">
      <c r="A16" s="7" t="s">
        <v>65</v>
      </c>
      <c r="B16" s="9">
        <v>368000</v>
      </c>
      <c r="C16" s="8">
        <v>50</v>
      </c>
      <c r="D16" s="9">
        <v>306000</v>
      </c>
      <c r="E16" s="8">
        <v>39.700000000000003</v>
      </c>
    </row>
    <row r="17" spans="1:5" x14ac:dyDescent="0.35">
      <c r="A17" s="7" t="s">
        <v>66</v>
      </c>
      <c r="B17" s="9">
        <v>365000</v>
      </c>
      <c r="C17" s="8">
        <v>49.5</v>
      </c>
      <c r="D17" s="9">
        <v>319000</v>
      </c>
      <c r="E17" s="8">
        <v>41.3</v>
      </c>
    </row>
    <row r="18" spans="1:5" x14ac:dyDescent="0.35">
      <c r="A18" s="7" t="s">
        <v>67</v>
      </c>
      <c r="B18" s="9">
        <v>436000</v>
      </c>
      <c r="C18" s="8">
        <v>59.2</v>
      </c>
      <c r="D18" s="9">
        <v>379000</v>
      </c>
      <c r="E18" s="8">
        <v>49.1</v>
      </c>
    </row>
    <row r="19" spans="1:5" x14ac:dyDescent="0.35">
      <c r="A19" s="7" t="s">
        <v>68</v>
      </c>
      <c r="B19" s="9">
        <v>298000</v>
      </c>
      <c r="C19" s="8">
        <v>40.5</v>
      </c>
      <c r="D19" s="9">
        <v>258000</v>
      </c>
      <c r="E19" s="8">
        <v>33.5</v>
      </c>
    </row>
    <row r="20" spans="1:5" x14ac:dyDescent="0.35">
      <c r="A20" s="7" t="s">
        <v>69</v>
      </c>
      <c r="B20" s="9">
        <v>270000</v>
      </c>
      <c r="C20" s="8">
        <v>36.700000000000003</v>
      </c>
      <c r="D20" s="9">
        <v>258000</v>
      </c>
      <c r="E20" s="8">
        <v>33.4</v>
      </c>
    </row>
    <row r="21" spans="1:5" x14ac:dyDescent="0.35">
      <c r="A21" s="7" t="s">
        <v>70</v>
      </c>
      <c r="B21" s="9">
        <v>309000</v>
      </c>
      <c r="C21" s="8">
        <v>42</v>
      </c>
      <c r="D21" s="9">
        <v>294000</v>
      </c>
      <c r="E21" s="8">
        <v>38</v>
      </c>
    </row>
    <row r="22" spans="1:5" x14ac:dyDescent="0.35">
      <c r="A22" s="7" t="s">
        <v>71</v>
      </c>
      <c r="B22" s="9">
        <v>423000</v>
      </c>
      <c r="C22" s="8">
        <v>57.5</v>
      </c>
      <c r="D22" s="9">
        <v>387000</v>
      </c>
      <c r="E22" s="8">
        <v>50.1</v>
      </c>
    </row>
    <row r="23" spans="1:5" x14ac:dyDescent="0.35">
      <c r="A23" s="7" t="s">
        <v>72</v>
      </c>
      <c r="B23" s="9">
        <v>345000</v>
      </c>
      <c r="C23" s="8">
        <v>46.8</v>
      </c>
      <c r="D23" s="9">
        <v>309000</v>
      </c>
      <c r="E23" s="8">
        <v>40</v>
      </c>
    </row>
    <row r="24" spans="1:5" x14ac:dyDescent="0.35">
      <c r="A24" s="7" t="s">
        <v>73</v>
      </c>
      <c r="B24" s="9">
        <v>397000</v>
      </c>
      <c r="C24" s="8">
        <v>53.9</v>
      </c>
      <c r="D24" s="9">
        <v>377000</v>
      </c>
      <c r="E24" s="8">
        <v>48.8</v>
      </c>
    </row>
    <row r="25" spans="1:5" x14ac:dyDescent="0.35">
      <c r="A25" s="7" t="s">
        <v>74</v>
      </c>
      <c r="B25" s="9">
        <v>98000</v>
      </c>
      <c r="C25" s="8">
        <v>13.3</v>
      </c>
      <c r="D25" s="9">
        <v>24000</v>
      </c>
      <c r="E25" s="8">
        <v>3.1</v>
      </c>
    </row>
    <row r="26" spans="1:5" x14ac:dyDescent="0.35">
      <c r="A26" s="7" t="s">
        <v>75</v>
      </c>
      <c r="B26" s="9">
        <v>276000</v>
      </c>
      <c r="C26" s="8">
        <v>37.5</v>
      </c>
      <c r="D26" s="9">
        <v>221000</v>
      </c>
      <c r="E26" s="8">
        <v>28.6</v>
      </c>
    </row>
    <row r="27" spans="1:5" x14ac:dyDescent="0.35">
      <c r="A27" s="7" t="s">
        <v>76</v>
      </c>
      <c r="B27" s="9">
        <v>277000</v>
      </c>
      <c r="C27" s="8">
        <v>37.6</v>
      </c>
      <c r="D27" s="9">
        <v>228000</v>
      </c>
      <c r="E27" s="8">
        <v>29.6</v>
      </c>
    </row>
    <row r="28" spans="1:5" x14ac:dyDescent="0.35">
      <c r="A28" s="7" t="s">
        <v>77</v>
      </c>
      <c r="B28" s="9">
        <v>280000</v>
      </c>
      <c r="C28" s="8">
        <v>38</v>
      </c>
      <c r="D28" s="9">
        <v>191000</v>
      </c>
      <c r="E28" s="8">
        <v>24.7</v>
      </c>
    </row>
    <row r="29" spans="1:5" x14ac:dyDescent="0.35">
      <c r="A29" s="7" t="s">
        <v>78</v>
      </c>
      <c r="B29" s="9">
        <v>394000</v>
      </c>
      <c r="C29" s="8">
        <v>53.5</v>
      </c>
      <c r="D29" s="9">
        <v>367000</v>
      </c>
      <c r="E29" s="8">
        <v>47.5</v>
      </c>
    </row>
    <row r="30" spans="1:5" x14ac:dyDescent="0.35">
      <c r="A30" s="7" t="s">
        <v>79</v>
      </c>
      <c r="B30" s="9">
        <v>292000</v>
      </c>
      <c r="C30" s="8">
        <v>39.700000000000003</v>
      </c>
      <c r="D30" s="9">
        <v>256000</v>
      </c>
      <c r="E30" s="8">
        <v>33.1</v>
      </c>
    </row>
    <row r="31" spans="1:5" x14ac:dyDescent="0.35">
      <c r="B31" s="9"/>
      <c r="C31" s="8"/>
      <c r="D31" s="9"/>
      <c r="E31" s="8"/>
    </row>
  </sheetData>
  <pageMargins left="0.7" right="0.7" top="0.75" bottom="0.75" header="0.3" footer="0.3"/>
  <pageSetup paperSize="9" orientation="portrait" horizontalDpi="300" verticalDpi="300"/>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1"/>
  <sheetViews>
    <sheetView topLeftCell="C1" workbookViewId="0">
      <selection activeCell="A12" sqref="A12:XFD12"/>
    </sheetView>
  </sheetViews>
  <sheetFormatPr defaultColWidth="11.07421875" defaultRowHeight="15.5" x14ac:dyDescent="0.35"/>
  <cols>
    <col min="1" max="1" width="63.84375" customWidth="1"/>
    <col min="2" max="19" width="17.69140625" customWidth="1"/>
  </cols>
  <sheetData>
    <row r="1" spans="1:11" ht="30" customHeight="1" x14ac:dyDescent="0.4">
      <c r="A1" s="2" t="s">
        <v>88</v>
      </c>
    </row>
    <row r="2" spans="1:11" x14ac:dyDescent="0.35">
      <c r="A2" t="s">
        <v>46</v>
      </c>
    </row>
    <row r="3" spans="1:11" x14ac:dyDescent="0.35">
      <c r="A3" t="s">
        <v>47</v>
      </c>
    </row>
    <row r="4" spans="1:11" x14ac:dyDescent="0.35">
      <c r="A4" t="s">
        <v>48</v>
      </c>
    </row>
    <row r="5" spans="1:11" x14ac:dyDescent="0.35">
      <c r="A5" t="s">
        <v>81</v>
      </c>
    </row>
    <row r="6" spans="1:11" x14ac:dyDescent="0.35">
      <c r="A6" t="s">
        <v>50</v>
      </c>
    </row>
    <row r="7" spans="1:11" ht="15" customHeight="1" x14ac:dyDescent="0.35">
      <c r="A7" s="3" t="s">
        <v>89</v>
      </c>
    </row>
    <row r="8" spans="1:11" ht="31" x14ac:dyDescent="0.35">
      <c r="A8" s="7" t="s">
        <v>52</v>
      </c>
      <c r="B8" s="6" t="s">
        <v>90</v>
      </c>
      <c r="C8" s="6" t="s">
        <v>91</v>
      </c>
      <c r="D8" s="6" t="s">
        <v>92</v>
      </c>
      <c r="E8" s="6" t="s">
        <v>93</v>
      </c>
      <c r="F8" s="6" t="s">
        <v>94</v>
      </c>
      <c r="G8" s="6" t="s">
        <v>95</v>
      </c>
      <c r="H8" s="6" t="s">
        <v>96</v>
      </c>
      <c r="I8" s="6" t="s">
        <v>97</v>
      </c>
      <c r="J8" s="6" t="s">
        <v>98</v>
      </c>
      <c r="K8" s="6" t="s">
        <v>99</v>
      </c>
    </row>
    <row r="9" spans="1:11" x14ac:dyDescent="0.35">
      <c r="A9" s="7" t="s">
        <v>59</v>
      </c>
      <c r="B9" s="8">
        <v>9.1</v>
      </c>
      <c r="C9" s="9">
        <v>18000</v>
      </c>
      <c r="D9" s="8">
        <v>8.5</v>
      </c>
      <c r="E9" s="9">
        <v>20000</v>
      </c>
      <c r="F9" s="8">
        <v>10.7</v>
      </c>
      <c r="G9" s="9">
        <v>40000</v>
      </c>
      <c r="H9" s="8">
        <v>22.5</v>
      </c>
      <c r="I9" s="9">
        <v>85000</v>
      </c>
      <c r="J9" s="8">
        <v>55.2</v>
      </c>
      <c r="K9" s="9">
        <v>181000</v>
      </c>
    </row>
    <row r="10" spans="1:11" x14ac:dyDescent="0.35">
      <c r="A10" s="7" t="s">
        <v>60</v>
      </c>
      <c r="B10" s="11">
        <v>25.2</v>
      </c>
      <c r="C10" s="12">
        <v>49000</v>
      </c>
      <c r="D10" s="8">
        <v>26.7</v>
      </c>
      <c r="E10" s="9">
        <v>64000</v>
      </c>
      <c r="F10" s="8">
        <v>28</v>
      </c>
      <c r="G10" s="9">
        <v>103000</v>
      </c>
      <c r="H10" s="8">
        <v>33.6</v>
      </c>
      <c r="I10" s="9">
        <v>128000</v>
      </c>
      <c r="J10" s="8">
        <v>28</v>
      </c>
      <c r="K10" s="9">
        <v>92000</v>
      </c>
    </row>
    <row r="11" spans="1:11" x14ac:dyDescent="0.35">
      <c r="A11" s="7" t="s">
        <v>61</v>
      </c>
      <c r="B11" s="11">
        <v>23.7</v>
      </c>
      <c r="C11" s="12">
        <v>46000</v>
      </c>
      <c r="D11" s="8">
        <v>28.8</v>
      </c>
      <c r="E11" s="9">
        <v>69000</v>
      </c>
      <c r="F11" s="8">
        <v>29.4</v>
      </c>
      <c r="G11" s="9">
        <v>109000</v>
      </c>
      <c r="H11" s="8">
        <v>23.5</v>
      </c>
      <c r="I11" s="9">
        <v>89000</v>
      </c>
      <c r="J11" s="8">
        <v>11.9</v>
      </c>
      <c r="K11" s="9">
        <v>39000</v>
      </c>
    </row>
    <row r="12" spans="1:11" x14ac:dyDescent="0.35">
      <c r="A12" s="7" t="s">
        <v>62</v>
      </c>
      <c r="B12" s="11">
        <v>42</v>
      </c>
      <c r="C12" s="12">
        <v>81000</v>
      </c>
      <c r="D12" s="8">
        <v>36</v>
      </c>
      <c r="E12" s="9">
        <v>86000</v>
      </c>
      <c r="F12" s="8">
        <v>31.9</v>
      </c>
      <c r="G12" s="9">
        <v>118000</v>
      </c>
      <c r="H12" s="8">
        <v>20.3</v>
      </c>
      <c r="I12" s="9">
        <v>77000</v>
      </c>
      <c r="J12" s="8">
        <v>5</v>
      </c>
      <c r="K12" s="9">
        <v>16000</v>
      </c>
    </row>
    <row r="13" spans="1:11" x14ac:dyDescent="0.35">
      <c r="B13" s="8"/>
      <c r="C13" s="9"/>
      <c r="D13" s="8"/>
      <c r="E13" s="9"/>
      <c r="F13" s="8"/>
      <c r="G13" s="9"/>
      <c r="H13" s="8"/>
      <c r="I13" s="9"/>
      <c r="J13" s="8"/>
      <c r="K13" s="9"/>
    </row>
    <row r="14" spans="1:11" ht="15" customHeight="1" x14ac:dyDescent="0.35">
      <c r="A14" s="3" t="s">
        <v>100</v>
      </c>
    </row>
    <row r="15" spans="1:11" ht="31" x14ac:dyDescent="0.35">
      <c r="A15" s="7" t="s">
        <v>64</v>
      </c>
      <c r="B15" s="6" t="s">
        <v>91</v>
      </c>
      <c r="C15" s="6" t="s">
        <v>90</v>
      </c>
      <c r="D15" s="6" t="s">
        <v>93</v>
      </c>
      <c r="E15" s="6" t="s">
        <v>92</v>
      </c>
      <c r="F15" s="6" t="s">
        <v>95</v>
      </c>
      <c r="G15" s="6" t="s">
        <v>94</v>
      </c>
      <c r="H15" s="6" t="s">
        <v>97</v>
      </c>
      <c r="I15" s="6" t="s">
        <v>96</v>
      </c>
      <c r="J15" s="6" t="s">
        <v>99</v>
      </c>
      <c r="K15" s="6" t="s">
        <v>98</v>
      </c>
    </row>
    <row r="16" spans="1:11" x14ac:dyDescent="0.35">
      <c r="A16" s="7" t="s">
        <v>65</v>
      </c>
      <c r="B16" s="12">
        <v>112000</v>
      </c>
      <c r="C16" s="11">
        <v>58.1</v>
      </c>
      <c r="D16" s="9">
        <v>136000</v>
      </c>
      <c r="E16" s="8">
        <v>57.2</v>
      </c>
      <c r="F16" s="9">
        <v>198000</v>
      </c>
      <c r="G16" s="8">
        <v>53.7</v>
      </c>
      <c r="H16" s="9">
        <v>167000</v>
      </c>
      <c r="I16" s="8">
        <v>43.9</v>
      </c>
      <c r="J16" s="9">
        <v>61000</v>
      </c>
      <c r="K16" s="8">
        <v>18.5</v>
      </c>
    </row>
    <row r="17" spans="1:11" x14ac:dyDescent="0.35">
      <c r="A17" s="7" t="s">
        <v>66</v>
      </c>
      <c r="B17" s="12">
        <v>121000</v>
      </c>
      <c r="C17" s="11">
        <v>62.7</v>
      </c>
      <c r="D17" s="9">
        <v>140000</v>
      </c>
      <c r="E17" s="8">
        <v>58.8</v>
      </c>
      <c r="F17" s="9">
        <v>204000</v>
      </c>
      <c r="G17" s="8">
        <v>55.3</v>
      </c>
      <c r="H17" s="9">
        <v>158000</v>
      </c>
      <c r="I17" s="8">
        <v>41.6</v>
      </c>
      <c r="J17" s="9">
        <v>60000</v>
      </c>
      <c r="K17" s="8">
        <v>18.3</v>
      </c>
    </row>
    <row r="18" spans="1:11" x14ac:dyDescent="0.35">
      <c r="A18" s="7" t="s">
        <v>67</v>
      </c>
      <c r="B18" s="12">
        <v>135000</v>
      </c>
      <c r="C18" s="11">
        <v>69.8</v>
      </c>
      <c r="D18" s="9">
        <v>167000</v>
      </c>
      <c r="E18" s="8">
        <v>70.099999999999994</v>
      </c>
      <c r="F18" s="9">
        <v>240000</v>
      </c>
      <c r="G18" s="8">
        <v>65</v>
      </c>
      <c r="H18" s="9">
        <v>196000</v>
      </c>
      <c r="I18" s="8">
        <v>51.8</v>
      </c>
      <c r="J18" s="9">
        <v>77000</v>
      </c>
      <c r="K18" s="8">
        <v>23.4</v>
      </c>
    </row>
    <row r="19" spans="1:11" x14ac:dyDescent="0.35">
      <c r="A19" s="7" t="s">
        <v>68</v>
      </c>
      <c r="B19" s="12">
        <v>107000</v>
      </c>
      <c r="C19" s="11">
        <v>55.7</v>
      </c>
      <c r="D19" s="9">
        <v>118000</v>
      </c>
      <c r="E19" s="8">
        <v>49.6</v>
      </c>
      <c r="F19" s="9">
        <v>173000</v>
      </c>
      <c r="G19" s="8">
        <v>46.9</v>
      </c>
      <c r="H19" s="9">
        <v>124000</v>
      </c>
      <c r="I19" s="8">
        <v>32.700000000000003</v>
      </c>
      <c r="J19" s="9">
        <v>33000</v>
      </c>
      <c r="K19" s="8">
        <v>10.1</v>
      </c>
    </row>
    <row r="20" spans="1:11" x14ac:dyDescent="0.35">
      <c r="A20" s="7" t="s">
        <v>69</v>
      </c>
      <c r="B20" s="12">
        <v>117000</v>
      </c>
      <c r="C20" s="11">
        <v>60.5</v>
      </c>
      <c r="D20" s="9">
        <v>116000</v>
      </c>
      <c r="E20" s="8">
        <v>48.6</v>
      </c>
      <c r="F20" s="9">
        <v>154000</v>
      </c>
      <c r="G20" s="8">
        <v>41.8</v>
      </c>
      <c r="H20" s="9">
        <v>105000</v>
      </c>
      <c r="I20" s="8">
        <v>27.8</v>
      </c>
      <c r="J20" s="9">
        <v>36000</v>
      </c>
      <c r="K20" s="8">
        <v>10.9</v>
      </c>
    </row>
    <row r="21" spans="1:11" x14ac:dyDescent="0.35">
      <c r="A21" s="7" t="s">
        <v>70</v>
      </c>
      <c r="B21" s="12">
        <v>125000</v>
      </c>
      <c r="C21" s="11">
        <v>64.8</v>
      </c>
      <c r="D21" s="9">
        <v>136000</v>
      </c>
      <c r="E21" s="8">
        <v>56.9</v>
      </c>
      <c r="F21" s="9">
        <v>177000</v>
      </c>
      <c r="G21" s="8">
        <v>48</v>
      </c>
      <c r="H21" s="9">
        <v>125000</v>
      </c>
      <c r="I21" s="8">
        <v>33</v>
      </c>
      <c r="J21" s="9">
        <v>39000</v>
      </c>
      <c r="K21" s="8">
        <v>11.9</v>
      </c>
    </row>
    <row r="22" spans="1:11" x14ac:dyDescent="0.35">
      <c r="A22" s="7" t="s">
        <v>71</v>
      </c>
      <c r="B22" s="12">
        <v>144000</v>
      </c>
      <c r="C22" s="11">
        <v>74.5</v>
      </c>
      <c r="D22" s="9">
        <v>171000</v>
      </c>
      <c r="E22" s="8">
        <v>71.599999999999994</v>
      </c>
      <c r="F22" s="9">
        <v>233000</v>
      </c>
      <c r="G22" s="8">
        <v>63.2</v>
      </c>
      <c r="H22" s="9">
        <v>189000</v>
      </c>
      <c r="I22" s="8">
        <v>49.9</v>
      </c>
      <c r="J22" s="9">
        <v>73000</v>
      </c>
      <c r="K22" s="8">
        <v>22.2</v>
      </c>
    </row>
    <row r="23" spans="1:11" x14ac:dyDescent="0.35">
      <c r="A23" s="7" t="s">
        <v>72</v>
      </c>
      <c r="B23" s="12">
        <v>126000</v>
      </c>
      <c r="C23" s="11">
        <v>65.3</v>
      </c>
      <c r="D23" s="9">
        <v>140000</v>
      </c>
      <c r="E23" s="8">
        <v>58.7</v>
      </c>
      <c r="F23" s="9">
        <v>202000</v>
      </c>
      <c r="G23" s="8">
        <v>54.6</v>
      </c>
      <c r="H23" s="9">
        <v>148000</v>
      </c>
      <c r="I23" s="8">
        <v>38.9</v>
      </c>
      <c r="J23" s="9">
        <v>38000</v>
      </c>
      <c r="K23" s="8">
        <v>11.5</v>
      </c>
    </row>
    <row r="24" spans="1:11" x14ac:dyDescent="0.35">
      <c r="A24" s="7" t="s">
        <v>73</v>
      </c>
      <c r="B24" s="12">
        <v>133000</v>
      </c>
      <c r="C24" s="11">
        <v>68.7</v>
      </c>
      <c r="D24" s="9">
        <v>156000</v>
      </c>
      <c r="E24" s="8">
        <v>65.2</v>
      </c>
      <c r="F24" s="9">
        <v>226000</v>
      </c>
      <c r="G24" s="8">
        <v>61.2</v>
      </c>
      <c r="H24" s="9">
        <v>183000</v>
      </c>
      <c r="I24" s="8">
        <v>48.2</v>
      </c>
      <c r="J24" s="9">
        <v>77000</v>
      </c>
      <c r="K24" s="8">
        <v>23.5</v>
      </c>
    </row>
    <row r="25" spans="1:11" x14ac:dyDescent="0.35">
      <c r="A25" s="7" t="s">
        <v>74</v>
      </c>
      <c r="B25" s="12">
        <v>38000</v>
      </c>
      <c r="C25" s="11">
        <v>19.5</v>
      </c>
      <c r="D25" s="9">
        <v>34000</v>
      </c>
      <c r="E25" s="8">
        <v>14.2</v>
      </c>
      <c r="F25" s="9">
        <v>32000</v>
      </c>
      <c r="G25" s="8">
        <v>8.6</v>
      </c>
      <c r="H25" s="9">
        <v>17000</v>
      </c>
      <c r="I25" s="8">
        <v>4.4000000000000004</v>
      </c>
      <c r="J25" s="9">
        <v>2000</v>
      </c>
      <c r="K25" s="8">
        <v>0.5</v>
      </c>
    </row>
    <row r="26" spans="1:11" x14ac:dyDescent="0.35">
      <c r="A26" s="7" t="s">
        <v>75</v>
      </c>
      <c r="B26" s="12">
        <v>97000</v>
      </c>
      <c r="C26" s="11">
        <v>50.1</v>
      </c>
      <c r="D26" s="9">
        <v>116000</v>
      </c>
      <c r="E26" s="8">
        <v>48.5</v>
      </c>
      <c r="F26" s="9">
        <v>158000</v>
      </c>
      <c r="G26" s="8">
        <v>42.7</v>
      </c>
      <c r="H26" s="9">
        <v>102000</v>
      </c>
      <c r="I26" s="8">
        <v>26.9</v>
      </c>
      <c r="J26" s="9">
        <v>24000</v>
      </c>
      <c r="K26" s="8">
        <v>7.4</v>
      </c>
    </row>
    <row r="27" spans="1:11" x14ac:dyDescent="0.35">
      <c r="A27" s="7" t="s">
        <v>76</v>
      </c>
      <c r="B27" s="12">
        <v>83000</v>
      </c>
      <c r="C27" s="11">
        <v>43.2</v>
      </c>
      <c r="D27" s="9">
        <v>113000</v>
      </c>
      <c r="E27" s="8">
        <v>47.2</v>
      </c>
      <c r="F27" s="9">
        <v>167000</v>
      </c>
      <c r="G27" s="8">
        <v>45.3</v>
      </c>
      <c r="H27" s="9">
        <v>116000</v>
      </c>
      <c r="I27" s="8">
        <v>30.7</v>
      </c>
      <c r="J27" s="9">
        <v>25000</v>
      </c>
      <c r="K27" s="8">
        <v>7.7</v>
      </c>
    </row>
    <row r="28" spans="1:11" x14ac:dyDescent="0.35">
      <c r="A28" s="7" t="s">
        <v>77</v>
      </c>
      <c r="B28" s="12">
        <v>81000</v>
      </c>
      <c r="C28" s="11">
        <v>42.2</v>
      </c>
      <c r="D28" s="9">
        <v>88000</v>
      </c>
      <c r="E28" s="8">
        <v>37</v>
      </c>
      <c r="F28" s="9">
        <v>152000</v>
      </c>
      <c r="G28" s="8">
        <v>41.2</v>
      </c>
      <c r="H28" s="9">
        <v>114000</v>
      </c>
      <c r="I28" s="8">
        <v>30.1</v>
      </c>
      <c r="J28" s="9">
        <v>34000</v>
      </c>
      <c r="K28" s="8">
        <v>10.4</v>
      </c>
    </row>
    <row r="29" spans="1:11" x14ac:dyDescent="0.35">
      <c r="A29" s="7" t="s">
        <v>78</v>
      </c>
      <c r="B29" s="12">
        <v>107000</v>
      </c>
      <c r="C29" s="11">
        <v>55.2</v>
      </c>
      <c r="D29" s="9">
        <v>142000</v>
      </c>
      <c r="E29" s="8">
        <v>59.3</v>
      </c>
      <c r="F29" s="9">
        <v>226000</v>
      </c>
      <c r="G29" s="8">
        <v>61.2</v>
      </c>
      <c r="H29" s="9">
        <v>197000</v>
      </c>
      <c r="I29" s="8">
        <v>51.8</v>
      </c>
      <c r="J29" s="9">
        <v>91000</v>
      </c>
      <c r="K29" s="8">
        <v>27.6</v>
      </c>
    </row>
    <row r="30" spans="1:11" x14ac:dyDescent="0.35">
      <c r="A30" s="7" t="s">
        <v>79</v>
      </c>
      <c r="B30" s="12">
        <v>93000</v>
      </c>
      <c r="C30" s="11">
        <v>48.4</v>
      </c>
      <c r="D30" s="9">
        <v>107000</v>
      </c>
      <c r="E30" s="8">
        <v>45</v>
      </c>
      <c r="F30" s="9">
        <v>164000</v>
      </c>
      <c r="G30" s="8">
        <v>44.5</v>
      </c>
      <c r="H30" s="9">
        <v>131000</v>
      </c>
      <c r="I30" s="8">
        <v>34.4</v>
      </c>
      <c r="J30" s="9">
        <v>52000</v>
      </c>
      <c r="K30" s="8">
        <v>16</v>
      </c>
    </row>
    <row r="31" spans="1:11" x14ac:dyDescent="0.35">
      <c r="B31" s="9"/>
      <c r="C31" s="8"/>
      <c r="D31" s="9"/>
      <c r="E31" s="8"/>
      <c r="F31" s="9"/>
      <c r="G31" s="8"/>
      <c r="H31" s="9"/>
      <c r="I31" s="8"/>
      <c r="J31" s="9"/>
      <c r="K31" s="8"/>
    </row>
  </sheetData>
  <pageMargins left="0.7" right="0.7" top="0.75" bottom="0.75" header="0.3" footer="0.3"/>
  <pageSetup paperSize="9" orientation="portrait" horizontalDpi="300" verticalDpi="300"/>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1"/>
  <sheetViews>
    <sheetView workbookViewId="0"/>
  </sheetViews>
  <sheetFormatPr defaultColWidth="11.07421875" defaultRowHeight="15.5" x14ac:dyDescent="0.35"/>
  <cols>
    <col min="1" max="1" width="64.921875" customWidth="1"/>
    <col min="2" max="19" width="17.69140625" customWidth="1"/>
  </cols>
  <sheetData>
    <row r="1" spans="1:5" ht="30" customHeight="1" x14ac:dyDescent="0.4">
      <c r="A1" s="2" t="s">
        <v>101</v>
      </c>
    </row>
    <row r="2" spans="1:5" x14ac:dyDescent="0.35">
      <c r="A2" t="s">
        <v>46</v>
      </c>
    </row>
    <row r="3" spans="1:5" x14ac:dyDescent="0.35">
      <c r="A3" t="s">
        <v>47</v>
      </c>
    </row>
    <row r="4" spans="1:5" x14ac:dyDescent="0.35">
      <c r="A4" t="s">
        <v>48</v>
      </c>
    </row>
    <row r="5" spans="1:5" x14ac:dyDescent="0.35">
      <c r="A5" t="s">
        <v>81</v>
      </c>
    </row>
    <row r="6" spans="1:5" x14ac:dyDescent="0.35">
      <c r="A6" t="s">
        <v>50</v>
      </c>
    </row>
    <row r="7" spans="1:5" ht="15" customHeight="1" x14ac:dyDescent="0.35">
      <c r="A7" s="3" t="s">
        <v>102</v>
      </c>
    </row>
    <row r="8" spans="1:5" ht="46.5" x14ac:dyDescent="0.35">
      <c r="A8" s="7" t="s">
        <v>52</v>
      </c>
      <c r="B8" s="6" t="s">
        <v>103</v>
      </c>
      <c r="C8" s="6" t="s">
        <v>104</v>
      </c>
      <c r="D8" s="6" t="s">
        <v>105</v>
      </c>
      <c r="E8" s="6" t="s">
        <v>106</v>
      </c>
    </row>
    <row r="9" spans="1:5" x14ac:dyDescent="0.35">
      <c r="A9" s="7" t="s">
        <v>59</v>
      </c>
      <c r="B9" s="8">
        <v>10.1</v>
      </c>
      <c r="C9" s="9">
        <v>94000</v>
      </c>
      <c r="D9" s="8">
        <v>43.3</v>
      </c>
      <c r="E9" s="9">
        <v>250000</v>
      </c>
    </row>
    <row r="10" spans="1:5" x14ac:dyDescent="0.35">
      <c r="A10" s="7" t="s">
        <v>60</v>
      </c>
      <c r="B10" s="8">
        <v>26.7</v>
      </c>
      <c r="C10" s="9">
        <v>249000</v>
      </c>
      <c r="D10" s="8">
        <v>32.299999999999997</v>
      </c>
      <c r="E10" s="9">
        <v>186000</v>
      </c>
    </row>
    <row r="11" spans="1:5" x14ac:dyDescent="0.35">
      <c r="A11" s="7" t="s">
        <v>61</v>
      </c>
      <c r="B11" s="8">
        <v>28.9</v>
      </c>
      <c r="C11" s="9">
        <v>270000</v>
      </c>
      <c r="D11" s="8">
        <v>14.2</v>
      </c>
      <c r="E11" s="9">
        <v>82000</v>
      </c>
    </row>
    <row r="12" spans="1:5" x14ac:dyDescent="0.35">
      <c r="A12" s="7" t="s">
        <v>62</v>
      </c>
      <c r="B12" s="8">
        <v>34.299999999999997</v>
      </c>
      <c r="C12" s="9">
        <v>320000</v>
      </c>
      <c r="D12" s="8">
        <v>10.199999999999999</v>
      </c>
      <c r="E12" s="9">
        <v>59000</v>
      </c>
    </row>
    <row r="13" spans="1:5" x14ac:dyDescent="0.35">
      <c r="B13" s="8"/>
      <c r="C13" s="9"/>
      <c r="D13" s="8"/>
      <c r="E13" s="9"/>
    </row>
    <row r="14" spans="1:5" ht="15" customHeight="1" x14ac:dyDescent="0.35">
      <c r="A14" s="3" t="s">
        <v>107</v>
      </c>
    </row>
    <row r="15" spans="1:5" ht="46.5" x14ac:dyDescent="0.35">
      <c r="A15" s="7" t="s">
        <v>64</v>
      </c>
      <c r="B15" s="6" t="s">
        <v>104</v>
      </c>
      <c r="C15" s="6" t="s">
        <v>103</v>
      </c>
      <c r="D15" s="6" t="s">
        <v>106</v>
      </c>
      <c r="E15" s="6" t="s">
        <v>105</v>
      </c>
    </row>
    <row r="16" spans="1:5" x14ac:dyDescent="0.35">
      <c r="A16" s="7" t="s">
        <v>65</v>
      </c>
      <c r="B16" s="9">
        <v>517000</v>
      </c>
      <c r="C16" s="8">
        <v>55.4</v>
      </c>
      <c r="D16" s="9">
        <v>158000</v>
      </c>
      <c r="E16" s="8">
        <v>27.4</v>
      </c>
    </row>
    <row r="17" spans="1:5" x14ac:dyDescent="0.35">
      <c r="A17" s="7" t="s">
        <v>66</v>
      </c>
      <c r="B17" s="9">
        <v>535000</v>
      </c>
      <c r="C17" s="8">
        <v>57.4</v>
      </c>
      <c r="D17" s="9">
        <v>149000</v>
      </c>
      <c r="E17" s="8">
        <v>25.8</v>
      </c>
    </row>
    <row r="18" spans="1:5" x14ac:dyDescent="0.35">
      <c r="A18" s="7" t="s">
        <v>67</v>
      </c>
      <c r="B18" s="9">
        <v>638000</v>
      </c>
      <c r="C18" s="8">
        <v>68.5</v>
      </c>
      <c r="D18" s="9">
        <v>177000</v>
      </c>
      <c r="E18" s="8">
        <v>30.7</v>
      </c>
    </row>
    <row r="19" spans="1:5" x14ac:dyDescent="0.35">
      <c r="A19" s="7" t="s">
        <v>68</v>
      </c>
      <c r="B19" s="9">
        <v>459000</v>
      </c>
      <c r="C19" s="8">
        <v>49.3</v>
      </c>
      <c r="D19" s="9">
        <v>97000</v>
      </c>
      <c r="E19" s="8">
        <v>16.899999999999999</v>
      </c>
    </row>
    <row r="20" spans="1:5" x14ac:dyDescent="0.35">
      <c r="A20" s="7" t="s">
        <v>69</v>
      </c>
      <c r="B20" s="9">
        <v>420000</v>
      </c>
      <c r="C20" s="8">
        <v>45.1</v>
      </c>
      <c r="D20" s="9">
        <v>108000</v>
      </c>
      <c r="E20" s="8">
        <v>18.8</v>
      </c>
    </row>
    <row r="21" spans="1:5" x14ac:dyDescent="0.35">
      <c r="A21" s="7" t="s">
        <v>70</v>
      </c>
      <c r="B21" s="9">
        <v>491000</v>
      </c>
      <c r="C21" s="8">
        <v>52.7</v>
      </c>
      <c r="D21" s="9">
        <v>111000</v>
      </c>
      <c r="E21" s="8">
        <v>19.3</v>
      </c>
    </row>
    <row r="22" spans="1:5" x14ac:dyDescent="0.35">
      <c r="A22" s="7" t="s">
        <v>71</v>
      </c>
      <c r="B22" s="9">
        <v>631000</v>
      </c>
      <c r="C22" s="8">
        <v>67.599999999999994</v>
      </c>
      <c r="D22" s="9">
        <v>180000</v>
      </c>
      <c r="E22" s="8">
        <v>31.2</v>
      </c>
    </row>
    <row r="23" spans="1:5" x14ac:dyDescent="0.35">
      <c r="A23" s="7" t="s">
        <v>72</v>
      </c>
      <c r="B23" s="9">
        <v>538000</v>
      </c>
      <c r="C23" s="8">
        <v>57.7</v>
      </c>
      <c r="D23" s="9">
        <v>116000</v>
      </c>
      <c r="E23" s="8">
        <v>20.100000000000001</v>
      </c>
    </row>
    <row r="24" spans="1:5" x14ac:dyDescent="0.35">
      <c r="A24" s="7" t="s">
        <v>73</v>
      </c>
      <c r="B24" s="9">
        <v>583000</v>
      </c>
      <c r="C24" s="8">
        <v>62.5</v>
      </c>
      <c r="D24" s="9">
        <v>191000</v>
      </c>
      <c r="E24" s="8">
        <v>33.200000000000003</v>
      </c>
    </row>
    <row r="25" spans="1:5" x14ac:dyDescent="0.35">
      <c r="A25" s="7" t="s">
        <v>74</v>
      </c>
      <c r="B25" s="9">
        <v>112000</v>
      </c>
      <c r="C25" s="8">
        <v>12</v>
      </c>
      <c r="D25" s="9">
        <v>9000</v>
      </c>
      <c r="E25" s="8">
        <v>1.6</v>
      </c>
    </row>
    <row r="26" spans="1:5" x14ac:dyDescent="0.35">
      <c r="A26" s="7" t="s">
        <v>75</v>
      </c>
      <c r="B26" s="9">
        <v>421000</v>
      </c>
      <c r="C26" s="8">
        <v>45.2</v>
      </c>
      <c r="D26" s="9">
        <v>76000</v>
      </c>
      <c r="E26" s="8">
        <v>13.1</v>
      </c>
    </row>
    <row r="27" spans="1:5" x14ac:dyDescent="0.35">
      <c r="A27" s="7" t="s">
        <v>76</v>
      </c>
      <c r="B27" s="9">
        <v>436000</v>
      </c>
      <c r="C27" s="8">
        <v>46.8</v>
      </c>
      <c r="D27" s="9">
        <v>69000</v>
      </c>
      <c r="E27" s="8">
        <v>11.9</v>
      </c>
    </row>
    <row r="28" spans="1:5" x14ac:dyDescent="0.35">
      <c r="A28" s="7" t="s">
        <v>77</v>
      </c>
      <c r="B28" s="9">
        <v>377000</v>
      </c>
      <c r="C28" s="8">
        <v>40.4</v>
      </c>
      <c r="D28" s="9">
        <v>94000</v>
      </c>
      <c r="E28" s="8">
        <v>16.3</v>
      </c>
    </row>
    <row r="29" spans="1:5" x14ac:dyDescent="0.35">
      <c r="A29" s="7" t="s">
        <v>78</v>
      </c>
      <c r="B29" s="9">
        <v>573000</v>
      </c>
      <c r="C29" s="8">
        <v>61.5</v>
      </c>
      <c r="D29" s="9">
        <v>188000</v>
      </c>
      <c r="E29" s="8">
        <v>32.700000000000003</v>
      </c>
    </row>
    <row r="30" spans="1:5" x14ac:dyDescent="0.35">
      <c r="A30" s="7" t="s">
        <v>79</v>
      </c>
      <c r="B30" s="9">
        <v>434000</v>
      </c>
      <c r="C30" s="8">
        <v>46.5</v>
      </c>
      <c r="D30" s="9">
        <v>115000</v>
      </c>
      <c r="E30" s="8">
        <v>19.899999999999999</v>
      </c>
    </row>
    <row r="31" spans="1:5" x14ac:dyDescent="0.35">
      <c r="B31" s="9"/>
      <c r="C31" s="8"/>
      <c r="D31" s="9"/>
      <c r="E31" s="8"/>
    </row>
  </sheetData>
  <pageMargins left="0.7" right="0.7" top="0.75" bottom="0.75" header="0.3" footer="0.3"/>
  <pageSetup paperSize="9" orientation="portrait" horizontalDpi="300" verticalDpi="300"/>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1"/>
  <sheetViews>
    <sheetView workbookViewId="0"/>
  </sheetViews>
  <sheetFormatPr defaultColWidth="11.07421875" defaultRowHeight="15.5" x14ac:dyDescent="0.35"/>
  <cols>
    <col min="1" max="1" width="62.4609375" customWidth="1"/>
    <col min="2" max="19" width="17.69140625" customWidth="1"/>
  </cols>
  <sheetData>
    <row r="1" spans="1:5" ht="30" customHeight="1" x14ac:dyDescent="0.4">
      <c r="A1" s="2" t="s">
        <v>108</v>
      </c>
    </row>
    <row r="2" spans="1:5" x14ac:dyDescent="0.35">
      <c r="A2" t="s">
        <v>46</v>
      </c>
    </row>
    <row r="3" spans="1:5" x14ac:dyDescent="0.35">
      <c r="A3" t="s">
        <v>47</v>
      </c>
    </row>
    <row r="4" spans="1:5" x14ac:dyDescent="0.35">
      <c r="A4" t="s">
        <v>48</v>
      </c>
    </row>
    <row r="5" spans="1:5" x14ac:dyDescent="0.35">
      <c r="A5" t="s">
        <v>81</v>
      </c>
    </row>
    <row r="6" spans="1:5" x14ac:dyDescent="0.35">
      <c r="A6" t="s">
        <v>50</v>
      </c>
    </row>
    <row r="7" spans="1:5" ht="15" customHeight="1" x14ac:dyDescent="0.35">
      <c r="A7" s="3" t="s">
        <v>109</v>
      </c>
    </row>
    <row r="8" spans="1:5" ht="31" x14ac:dyDescent="0.35">
      <c r="A8" s="7" t="s">
        <v>52</v>
      </c>
      <c r="B8" s="6" t="s">
        <v>110</v>
      </c>
      <c r="C8" s="6" t="s">
        <v>111</v>
      </c>
      <c r="D8" s="6" t="s">
        <v>112</v>
      </c>
      <c r="E8" s="6" t="s">
        <v>113</v>
      </c>
    </row>
    <row r="9" spans="1:5" x14ac:dyDescent="0.35">
      <c r="A9" s="7" t="s">
        <v>59</v>
      </c>
      <c r="B9" s="8">
        <v>29.7</v>
      </c>
      <c r="C9" s="9">
        <v>78000</v>
      </c>
      <c r="D9" s="8">
        <v>15.3</v>
      </c>
      <c r="E9" s="9">
        <v>46000</v>
      </c>
    </row>
    <row r="10" spans="1:5" x14ac:dyDescent="0.35">
      <c r="A10" s="7" t="s">
        <v>60</v>
      </c>
      <c r="B10" s="8">
        <v>35.700000000000003</v>
      </c>
      <c r="C10" s="9">
        <v>94000</v>
      </c>
      <c r="D10" s="8">
        <v>20.2</v>
      </c>
      <c r="E10" s="9">
        <v>60000</v>
      </c>
    </row>
    <row r="11" spans="1:5" x14ac:dyDescent="0.35">
      <c r="A11" s="7" t="s">
        <v>61</v>
      </c>
      <c r="B11" s="8">
        <v>19.899999999999999</v>
      </c>
      <c r="C11" s="9">
        <v>52000</v>
      </c>
      <c r="D11" s="8">
        <v>27.8</v>
      </c>
      <c r="E11" s="9">
        <v>82000</v>
      </c>
    </row>
    <row r="12" spans="1:5" x14ac:dyDescent="0.35">
      <c r="A12" s="7" t="s">
        <v>62</v>
      </c>
      <c r="B12" s="8">
        <v>14.7</v>
      </c>
      <c r="C12" s="9">
        <v>39000</v>
      </c>
      <c r="D12" s="8">
        <v>36.700000000000003</v>
      </c>
      <c r="E12" s="9">
        <v>109000</v>
      </c>
    </row>
    <row r="13" spans="1:5" x14ac:dyDescent="0.35">
      <c r="B13" s="8"/>
      <c r="C13" s="9"/>
      <c r="D13" s="8"/>
      <c r="E13" s="9"/>
    </row>
    <row r="14" spans="1:5" ht="15" customHeight="1" x14ac:dyDescent="0.35">
      <c r="A14" s="3" t="s">
        <v>114</v>
      </c>
    </row>
    <row r="15" spans="1:5" ht="31" x14ac:dyDescent="0.35">
      <c r="A15" s="7" t="s">
        <v>64</v>
      </c>
      <c r="B15" s="6" t="s">
        <v>111</v>
      </c>
      <c r="C15" s="6" t="s">
        <v>110</v>
      </c>
      <c r="D15" s="6" t="s">
        <v>113</v>
      </c>
      <c r="E15" s="6" t="s">
        <v>112</v>
      </c>
    </row>
    <row r="16" spans="1:5" x14ac:dyDescent="0.35">
      <c r="A16" s="7" t="s">
        <v>65</v>
      </c>
      <c r="B16" s="9">
        <v>96000</v>
      </c>
      <c r="C16" s="8">
        <v>36.5</v>
      </c>
      <c r="D16" s="9">
        <v>166000</v>
      </c>
      <c r="E16" s="8">
        <v>55.9</v>
      </c>
    </row>
    <row r="17" spans="1:5" x14ac:dyDescent="0.35">
      <c r="A17" s="7" t="s">
        <v>66</v>
      </c>
      <c r="B17" s="9">
        <v>89000</v>
      </c>
      <c r="C17" s="8">
        <v>34</v>
      </c>
      <c r="D17" s="9">
        <v>172000</v>
      </c>
      <c r="E17" s="8">
        <v>57.8</v>
      </c>
    </row>
    <row r="18" spans="1:5" x14ac:dyDescent="0.35">
      <c r="A18" s="7" t="s">
        <v>67</v>
      </c>
      <c r="B18" s="9">
        <v>111000</v>
      </c>
      <c r="C18" s="8">
        <v>42.4</v>
      </c>
      <c r="D18" s="9">
        <v>203000</v>
      </c>
      <c r="E18" s="8">
        <v>68.3</v>
      </c>
    </row>
    <row r="19" spans="1:5" x14ac:dyDescent="0.35">
      <c r="A19" s="7" t="s">
        <v>68</v>
      </c>
      <c r="B19" s="9">
        <v>63000</v>
      </c>
      <c r="C19" s="8">
        <v>24</v>
      </c>
      <c r="D19" s="9">
        <v>146000</v>
      </c>
      <c r="E19" s="8">
        <v>49.3</v>
      </c>
    </row>
    <row r="20" spans="1:5" x14ac:dyDescent="0.35">
      <c r="A20" s="7" t="s">
        <v>69</v>
      </c>
      <c r="B20" s="9">
        <v>81000</v>
      </c>
      <c r="C20" s="8">
        <v>30.9</v>
      </c>
      <c r="D20" s="9">
        <v>135000</v>
      </c>
      <c r="E20" s="8">
        <v>45.6</v>
      </c>
    </row>
    <row r="21" spans="1:5" x14ac:dyDescent="0.35">
      <c r="A21" s="7" t="s">
        <v>70</v>
      </c>
      <c r="B21" s="9">
        <v>92000</v>
      </c>
      <c r="C21" s="8">
        <v>35</v>
      </c>
      <c r="D21" s="9">
        <v>147000</v>
      </c>
      <c r="E21" s="8">
        <v>49.4</v>
      </c>
    </row>
    <row r="22" spans="1:5" x14ac:dyDescent="0.35">
      <c r="A22" s="7" t="s">
        <v>71</v>
      </c>
      <c r="B22" s="9">
        <v>113000</v>
      </c>
      <c r="C22" s="8">
        <v>42.8</v>
      </c>
      <c r="D22" s="9">
        <v>197000</v>
      </c>
      <c r="E22" s="8">
        <v>66.3</v>
      </c>
    </row>
    <row r="23" spans="1:5" x14ac:dyDescent="0.35">
      <c r="A23" s="7" t="s">
        <v>72</v>
      </c>
      <c r="B23" s="9">
        <v>73000</v>
      </c>
      <c r="C23" s="8">
        <v>27.8</v>
      </c>
      <c r="D23" s="9">
        <v>171000</v>
      </c>
      <c r="E23" s="8">
        <v>57.6</v>
      </c>
    </row>
    <row r="24" spans="1:5" x14ac:dyDescent="0.35">
      <c r="A24" s="7" t="s">
        <v>73</v>
      </c>
      <c r="B24" s="9">
        <v>119000</v>
      </c>
      <c r="C24" s="8">
        <v>45.3</v>
      </c>
      <c r="D24" s="9">
        <v>176000</v>
      </c>
      <c r="E24" s="8">
        <v>59.4</v>
      </c>
    </row>
    <row r="25" spans="1:5" x14ac:dyDescent="0.35">
      <c r="A25" s="7" t="s">
        <v>74</v>
      </c>
      <c r="B25" s="9">
        <v>13000</v>
      </c>
      <c r="C25" s="8">
        <v>4.8</v>
      </c>
      <c r="D25" s="9">
        <v>34000</v>
      </c>
      <c r="E25" s="8">
        <v>11.5</v>
      </c>
    </row>
    <row r="26" spans="1:5" x14ac:dyDescent="0.35">
      <c r="A26" s="7" t="s">
        <v>75</v>
      </c>
      <c r="B26" s="9">
        <v>53000</v>
      </c>
      <c r="C26" s="8">
        <v>20.2</v>
      </c>
      <c r="D26" s="9">
        <v>137000</v>
      </c>
      <c r="E26" s="8">
        <v>46.2</v>
      </c>
    </row>
    <row r="27" spans="1:5" x14ac:dyDescent="0.35">
      <c r="A27" s="7" t="s">
        <v>76</v>
      </c>
      <c r="B27" s="9">
        <v>54000</v>
      </c>
      <c r="C27" s="8">
        <v>20.7</v>
      </c>
      <c r="D27" s="9">
        <v>142000</v>
      </c>
      <c r="E27" s="8">
        <v>47.7</v>
      </c>
    </row>
    <row r="28" spans="1:5" x14ac:dyDescent="0.35">
      <c r="A28" s="7" t="s">
        <v>77</v>
      </c>
      <c r="B28" s="9">
        <v>59000</v>
      </c>
      <c r="C28" s="8">
        <v>22.6</v>
      </c>
      <c r="D28" s="9">
        <v>123000</v>
      </c>
      <c r="E28" s="8">
        <v>41.5</v>
      </c>
    </row>
    <row r="29" spans="1:5" x14ac:dyDescent="0.35">
      <c r="A29" s="7" t="s">
        <v>78</v>
      </c>
      <c r="B29" s="9">
        <v>107000</v>
      </c>
      <c r="C29" s="8">
        <v>40.6</v>
      </c>
      <c r="D29" s="9">
        <v>192000</v>
      </c>
      <c r="E29" s="8">
        <v>64.599999999999994</v>
      </c>
    </row>
    <row r="30" spans="1:5" x14ac:dyDescent="0.35">
      <c r="A30" s="7" t="s">
        <v>79</v>
      </c>
      <c r="B30" s="9">
        <v>72000</v>
      </c>
      <c r="C30" s="8">
        <v>27.4</v>
      </c>
      <c r="D30" s="9">
        <v>146000</v>
      </c>
      <c r="E30" s="8">
        <v>49.2</v>
      </c>
    </row>
    <row r="31" spans="1:5" x14ac:dyDescent="0.35">
      <c r="B31" s="9"/>
      <c r="C31" s="8"/>
      <c r="D31" s="9"/>
      <c r="E31" s="8"/>
    </row>
  </sheetData>
  <pageMargins left="0.7" right="0.7" top="0.75" bottom="0.75" header="0.3" footer="0.3"/>
  <pageSetup paperSize="9" orientation="portrait" horizontalDpi="300" verticalDpi="300"/>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NI</vt:lpstr>
      <vt:lpstr>Sex</vt:lpstr>
      <vt:lpstr>Age</vt:lpstr>
      <vt:lpstr>ILO</vt:lpstr>
      <vt:lpstr>Deprivation Quintile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Digital Skills2025 </dc:title>
  <dc:subject>Digital skills</dc:subject>
  <dc:creator>ELMS Branch</dc:creator>
  <cp:lastModifiedBy>O'Kane, Patrick</cp:lastModifiedBy>
  <dcterms:created xsi:type="dcterms:W3CDTF">2025-01-14T15:56:34Z</dcterms:created>
  <dcterms:modified xsi:type="dcterms:W3CDTF">2025-01-27T15:26:37Z</dcterms:modified>
  <cp:category>People, places and CULTRUE</cp:category>
</cp:coreProperties>
</file>