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2347870\Documents\Annual tables\2022\New folder\"/>
    </mc:Choice>
  </mc:AlternateContent>
  <xr:revisionPtr revIDLastSave="0" documentId="8_{62136017-5BF4-4E84-888F-D86D27AA7DCF}" xr6:coauthVersionLast="36" xr6:coauthVersionMax="36" xr10:uidLastSave="{00000000-0000-0000-0000-000000000000}"/>
  <bookViews>
    <workbookView xWindow="-120" yWindow="-120" windowWidth="29040" windowHeight="15840" xr2:uid="{00000000-000D-0000-FFFF-FFFF00000000}"/>
  </bookViews>
  <sheets>
    <sheet name="Cover sheet" sheetId="1" r:id="rId1"/>
    <sheet name="Table of Contents" sheetId="2" r:id="rId2"/>
    <sheet name="Notes" sheetId="3" r:id="rId3"/>
    <sheet name="4.1" sheetId="4" r:id="rId4"/>
    <sheet name="4.2" sheetId="5" r:id="rId5"/>
    <sheet name="4.3" sheetId="6" r:id="rId6"/>
    <sheet name="4.4" sheetId="7" r:id="rId7"/>
    <sheet name="4.5" sheetId="8" r:id="rId8"/>
  </sheets>
  <calcPr calcId="191029"/>
</workbook>
</file>

<file path=xl/calcChain.xml><?xml version="1.0" encoding="utf-8"?>
<calcChain xmlns="http://schemas.openxmlformats.org/spreadsheetml/2006/main">
  <c r="B9" i="2" l="1"/>
  <c r="B8" i="2"/>
  <c r="B7" i="2"/>
  <c r="B6" i="2"/>
  <c r="B5" i="2"/>
  <c r="B4" i="2"/>
  <c r="B3" i="2"/>
</calcChain>
</file>

<file path=xl/sharedStrings.xml><?xml version="1.0" encoding="utf-8"?>
<sst xmlns="http://schemas.openxmlformats.org/spreadsheetml/2006/main" count="184" uniqueCount="122">
  <si>
    <t>Qualifications 2022</t>
  </si>
  <si>
    <t>These tables provide additional breakdowns of data for January to December 2022 as sourced from the Labour Force Survey (LFS).</t>
  </si>
  <si>
    <t>The Labour Force Survey</t>
  </si>
  <si>
    <t>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&amp; Property Services list of domestic properties in Northern Ireland (only private household addresses are eligible as the LFS is a survey of the private household population).</t>
  </si>
  <si>
    <t>Data was taken from the annual dataset from the Labour Force Survey. The quarterly survey has been designed to give reliable estimates for each quarter, as well as estimates of change over consecutive quarters. These aims have been achieved by using an unclustered sample with a large element of overlap between quarters. The theoretical sample for each quarter consists of around 2,500 households, made up of five 'waves', each containing approximately 500 private households, with a total of around 4000 individuals. Every sampled address is interviewed in five successive quarters, such that in any one quarter one wave will be receiving their first interview, one wave their second and so on, with one wave receiving their fifth and final interview. This results in an 80% sample overlap between quarters.</t>
  </si>
  <si>
    <t>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sex and age shown by the population figures.</t>
  </si>
  <si>
    <t>Because the LFS is a sample survey, results are subject to sampling error, i.e. the actual proportion of the population in private households with a particular characteristic may differ from the proportion of the LFS sample with that characteristic.</t>
  </si>
  <si>
    <t>Publication dates</t>
  </si>
  <si>
    <t>LFS Qualifications Review</t>
  </si>
  <si>
    <t>What qualification levels mean</t>
  </si>
  <si>
    <t>Notes, shading, no data and rounding</t>
  </si>
  <si>
    <t>Some cells in the tables refer to notes which can be found in the notes worksheet. Note markers are presented in square brackets, for example: [Note 1]. 
Shaded estimates are based on a small sample size. This may result in less precise estimates, which should be used with caution. Unshaded estimates are based on a larger sample size. This is likely to result in estimates of higher precision, although they will still be subject to some sampling variability. 
Estimates under a cell count of 3 are disclosive and therefore suppressed and are identified by [d] in the cell, if applicable.
Figures are rounded to the nearest thousand and therefore may not sum . Estimates of 499 and less that would be rounded down to 0 are identified by [low] in the cell. Where there is a negative number or rate for a lower confidence interval limit, these are identified by [n] within the cell. 
In cases where there are null values in the data these have been excluded which can cause slight differences in total numbers and percentages.</t>
  </si>
  <si>
    <t>LFS revisions</t>
  </si>
  <si>
    <t>Typically, the Office for National Statistics (ONS) would reweight the LFS every two years to take account of updated population estimates and projections.
Since the onset of the pandemic, the ONS have been monitoring the impact and as a result, there have been three LFS reweightings to improve the estimates. In June 2021, the LFS estimates were reweighted from January-March 2020 to January-March 2022 using updated PAYE Real-Time Information data and with the introduction of the non-response bias adjustment to NI data. An overview of the impact of reweighting on the quarterly NI estimates of unemployment, employment, and economic inactivity is available on the LFS Background Information section on the NISRA website. This paper also contains the detail on two previous LFS reweighting since the onset of the COVID-19 pandemic, in October 2022 and July 2024.</t>
  </si>
  <si>
    <t>Background information - LFS</t>
  </si>
  <si>
    <t>Impact of reweighting on Labour Force Survey key indicators, UK: 2022</t>
  </si>
  <si>
    <t>More information on the revision policy concerning labour market statistics can be found through the following link:</t>
  </si>
  <si>
    <t>Revisions policies for labour market statistics</t>
  </si>
  <si>
    <t>More NI labour market data</t>
  </si>
  <si>
    <t>Labour Market and Social Welfare</t>
  </si>
  <si>
    <t>UK employment and labour market data</t>
  </si>
  <si>
    <t>ONS employment and labour market statistics</t>
  </si>
  <si>
    <t>Further information on using labour market statistics can be found on the Office for National Statistics (ONS) website:</t>
  </si>
  <si>
    <t>Labour Force Survey Quality and Methodology</t>
  </si>
  <si>
    <t>Guide to Labour Market Statistics</t>
  </si>
  <si>
    <t>Glossary</t>
  </si>
  <si>
    <t>For further information contact:</t>
  </si>
  <si>
    <t>lfs@finance-ni.gov.uk</t>
  </si>
  <si>
    <t>Table of contents</t>
  </si>
  <si>
    <t>Worksheet name</t>
  </si>
  <si>
    <t>Table no.</t>
  </si>
  <si>
    <t>Table name</t>
  </si>
  <si>
    <t>Notes</t>
  </si>
  <si>
    <t>Notes and definitions</t>
  </si>
  <si>
    <t>4.1</t>
  </si>
  <si>
    <t>Persons aged 16 to 64 by qualification level and sex, number and percentage, 2022</t>
  </si>
  <si>
    <t>Persons aged 16 to 64 by qualification level and age group, 16 to 64, number and percentage, 2022</t>
  </si>
  <si>
    <t>4.2</t>
  </si>
  <si>
    <t>Persons aged 16 to 64 by qualification level and council area, 16 to 64, number and percentage, 2022</t>
  </si>
  <si>
    <t>4.3</t>
  </si>
  <si>
    <t>Persons aged 16 to 64 by qualification level and urban/rural area, 16 to 64, number and percentage, 2022</t>
  </si>
  <si>
    <t>4.4</t>
  </si>
  <si>
    <t>Persons aged 16 to 64 by qualification level and deprivation quintile, 16 to 64, number and percentage, 2022</t>
  </si>
  <si>
    <t>4.5</t>
  </si>
  <si>
    <t>Persons aged 16 to 64 by qualification level and parliamentary constituency, 16 to 64, number and percentage, 2022</t>
  </si>
  <si>
    <t>Note reference</t>
  </si>
  <si>
    <t>Note or definition</t>
  </si>
  <si>
    <t>Note 1</t>
  </si>
  <si>
    <t>Note 2</t>
  </si>
  <si>
    <t>Persons aged 16 to 64 by qualification level, age and sex, 2022 [Note 1]</t>
  </si>
  <si>
    <t>This worksheet presents two tables next to each other vertically with one blank row in between each table.</t>
  </si>
  <si>
    <t>Some cells refer to notes where the explanation can be found on the Notes worksheet.</t>
  </si>
  <si>
    <t>Full explanation of notes, shading, rounding and disclosive data is available in the Cover sheet.</t>
  </si>
  <si>
    <t>Totals exclude those who did not state highest qualification.</t>
  </si>
  <si>
    <t>Source: Labour Force Survey, January to December 2022</t>
  </si>
  <si>
    <t>Table 4.1a: Persons aged 16 to 64 by qualification level and sex, number and percentage, 2022</t>
  </si>
  <si>
    <t>Sex</t>
  </si>
  <si>
    <t>Level 4 and above
(Number)</t>
  </si>
  <si>
    <t>Below Level 4 
(Number)</t>
  </si>
  <si>
    <t>No Qualifications 
(Number)</t>
  </si>
  <si>
    <t>Total Estimate
(Number)</t>
  </si>
  <si>
    <t>Level 4 and above
(Percentage)</t>
  </si>
  <si>
    <t>Below level 4 
(Percentage)</t>
  </si>
  <si>
    <t>No qualifications 
(Percentage)</t>
  </si>
  <si>
    <t>Male</t>
  </si>
  <si>
    <t>Female</t>
  </si>
  <si>
    <t>Total</t>
  </si>
  <si>
    <t>Table 4.1b: Persons aged 16 to 64 by qualification level and age group, 16 to 64, number and percentage, 2022</t>
  </si>
  <si>
    <t>Ageband</t>
  </si>
  <si>
    <t>16-24</t>
  </si>
  <si>
    <t>25-34</t>
  </si>
  <si>
    <t>35-49</t>
  </si>
  <si>
    <t>50-64</t>
  </si>
  <si>
    <t>Persons aged 16 to 64 by qualification level and council area, 2022 [Note 1]</t>
  </si>
  <si>
    <t>This worksheet presents one table.</t>
  </si>
  <si>
    <t>Table 4.2: Persons aged 16 to 64 by qualification level and council area, 16 to 64, number and percentage, 2022</t>
  </si>
  <si>
    <t>Council</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</si>
  <si>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</si>
  <si>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</si>
  <si>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</si>
  <si>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</si>
  <si>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</si>
  <si>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</si>
  <si>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</si>
  <si>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</si>
  <si>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</si>
  <si>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Mid Ulster</t>
  </si>
  <si>
    <t>Newry Mourne and Down</t>
  </si>
  <si>
    <t>Persons aged 16 to 64 by qualification level and urban/rural area, 2022 [Note 1]</t>
  </si>
  <si>
    <t>Table 4.3: Persons aged 16 to 64 by qualification level and urban/rural area, 16 to 64, number and percentage, 2022</t>
  </si>
  <si>
    <t>Urban/Rural</t>
  </si>
  <si>
    <t>Urban</t>
  </si>
  <si>
    <t>Rural</t>
  </si>
  <si>
    <t>Table 4.4: Persons aged 16 to 64 by qualification level and deprivation quintile, 16 to 64, number and percentage, 2022</t>
  </si>
  <si>
    <t>1 (Most Deprived)</t>
  </si>
  <si>
    <t>5 (Least Deprived)</t>
  </si>
  <si>
    <t>Persons aged 16 to 64 by qualification level and parliamentary constituency, 2022 [Note 1]</t>
  </si>
  <si>
    <t>Table 4.5: Persons aged 16 to 64 by qualification level and parliamentary constituency, 16 to 64, number and percentage, 2022</t>
  </si>
  <si>
    <t>Parliamentary Constituency</t>
  </si>
  <si>
    <t>Belfast East</t>
  </si>
  <si>
    <t>Belfast North</t>
  </si>
  <si>
    <t>Belfast South</t>
  </si>
  <si>
    <t>Belfast West</t>
  </si>
  <si>
    <t>East Antrim</t>
  </si>
  <si>
    <t>East Londonderry</t>
  </si>
  <si>
    <t>Fermanagh and South Tyrone</t>
  </si>
  <si>
    <t>Foyle</t>
  </si>
  <si>
    <t>Lagan Valley</t>
  </si>
  <si>
    <t>Newry and Armagh</t>
  </si>
  <si>
    <t>North Antrim</t>
  </si>
  <si>
    <t>North Down</t>
  </si>
  <si>
    <t>South Antrim</t>
  </si>
  <si>
    <t>South Down</t>
  </si>
  <si>
    <t>Strangford</t>
  </si>
  <si>
    <t>Upper Bann</t>
  </si>
  <si>
    <t>West Tyrone</t>
  </si>
  <si>
    <r>
      <rPr>
        <b/>
        <sz val="12"/>
        <color rgb="FF000000"/>
        <rFont val="Arial"/>
        <family val="2"/>
      </rPr>
      <t>Deprivation Quintile</t>
    </r>
    <r>
      <rPr>
        <sz val="12"/>
        <color rgb="FF000000"/>
        <rFont val="Arial"/>
        <family val="2"/>
      </rPr>
      <t xml:space="preserve">
The Northern Ireland Multiple Deprivation Measure is the official measure of spatial deprivation for NI and comprises seven domains of deprivation as follows: income, employment, health, education, proximity to services, living environment and crime. Where 1 is the most deprived and 5 is the least deprived.
</t>
    </r>
  </si>
  <si>
    <t>The data tables within this spreadsheet were published at 9.30am on 24 October 2023</t>
  </si>
  <si>
    <r>
      <rPr>
        <b/>
        <sz val="12"/>
        <color rgb="FF000000"/>
        <rFont val="Arial"/>
        <family val="2"/>
      </rPr>
      <t>LFS Qualifications Review</t>
    </r>
    <r>
      <rPr>
        <sz val="12"/>
        <color rgb="FF000000"/>
        <rFont val="Arial"/>
        <family val="2"/>
      </rPr>
      <t xml:space="preserve">
In 2022 the education section of the Labour Force Survey/Annual Population Survey was revised. The questions have been updated to reflect the current regulated qualifications framework (RQF) for England and Northern Ireland and new types of qualifications that were not previously captured.
Qualification analysis is split into level 4 and above, below level 4, and no qualifications. 
  Level 4 and above includes foundation degrees, higher degrees, HND/HNC, and equivalent qualifications. 
  Below level 4 includes A-Levels, AS Levels, GCSE’s , Entry level certificates and diplomas, and equivalent qualifications.</t>
    </r>
  </si>
  <si>
    <t>In January 2022, the education section of  Labour Force Survey was revised. The questions have been updated to reflect the current regulated qualifications framework (RQF) for England and Northern Ireland and new types of qualifications that were not previously captured. Detail on what is contained in each level is available on the GOV.UK website:</t>
  </si>
  <si>
    <t>Deprivation Quintile</t>
  </si>
  <si>
    <t>Persons aged 16 to 64 by qualification level and deprivation quintile, 2022 [Note 1] [Note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</si>
</sst>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2"/>
      <color rgb="FF000000"/>
      <name val="Arial"/>
    </font>
    <font>
      <u/>
      <sz val="12"/>
      <color theme="10"/>
      <name val="Arial"/>
      <family val="2"/>
    </font>
    <font>
      <b/>
      <sz val="15"/>
      <color rgb="FF000000"/>
      <name val="Arial"/>
      <family val="2"/>
    </font>
    <font>
      <b/>
      <sz val="12"/>
      <color rgb="FF000000"/>
      <name val="Arial"/>
      <family val="2"/>
    </font>
    <font>
      <b/>
      <sz val="12"/>
      <color rgb="FF000000"/>
      <name val="Arial"/>
      <family val="2"/>
    </font>
    <font>
      <sz val="12"/>
      <color rgb="FF000000"/>
      <name val="Arial"/>
      <family val="2"/>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1">
    <xf numFmtId="0" fontId="0" fillId="0" borderId="0"/>
  </cellStyleXfs>
  <cellXfs count="24">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3" fillId="0" borderId="0" xfId="0" applyFont="1" applyAlignment="1">
      <alignment horizontal="left" wrapText="1"/>
    </xf>
    <xf numFmtId="0" fontId="3" fillId="0" borderId="0" xfId="0" applyFont="1" applyAlignment="1">
      <alignment horizontal="right" wrapText="1"/>
    </xf>
    <xf numFmtId="0" fontId="0" fillId="0" borderId="0" xfId="0" applyAlignment="1">
      <alignment horizontal="left"/>
    </xf>
    <xf numFmtId="3" fontId="0" fillId="0" borderId="0" xfId="0" applyNumberFormat="1" applyAlignment="1">
      <alignment horizontal="right"/>
    </xf>
    <xf numFmtId="164" fontId="0" fillId="0" borderId="0" xfId="0" applyNumberFormat="1" applyAlignment="1">
      <alignment horizontal="right"/>
    </xf>
    <xf numFmtId="0" fontId="2" fillId="0" borderId="0" xfId="0" applyFont="1" applyAlignment="1">
      <alignment vertical="top"/>
    </xf>
    <xf numFmtId="0" fontId="3" fillId="0" borderId="0" xfId="0" applyFont="1" applyAlignment="1">
      <alignment horizontal="left" vertical="top" wrapText="1"/>
    </xf>
    <xf numFmtId="0" fontId="0" fillId="0" borderId="0" xfId="0" applyAlignment="1">
      <alignment vertical="top"/>
    </xf>
    <xf numFmtId="0" fontId="5" fillId="0" borderId="0" xfId="0" applyFont="1" applyAlignment="1">
      <alignment wrapText="1"/>
    </xf>
    <xf numFmtId="0" fontId="4" fillId="0" borderId="0" xfId="0" applyFont="1" applyAlignment="1">
      <alignment vertical="top"/>
    </xf>
    <xf numFmtId="3" fontId="0" fillId="2" borderId="0" xfId="0" applyNumberFormat="1" applyFill="1" applyAlignment="1">
      <alignment horizontal="right"/>
    </xf>
    <xf numFmtId="164" fontId="0" fillId="2" borderId="0" xfId="0" applyNumberFormat="1" applyFill="1" applyAlignment="1">
      <alignment horizontal="right"/>
    </xf>
    <xf numFmtId="0" fontId="4" fillId="0" borderId="0" xfId="0" applyFont="1" applyAlignment="1">
      <alignment horizontal="left"/>
    </xf>
    <xf numFmtId="0" fontId="5" fillId="0" borderId="0" xfId="0" applyFont="1" applyAlignment="1">
      <alignment vertical="top" wrapText="1"/>
    </xf>
    <xf numFmtId="0" fontId="0" fillId="0" borderId="0" xfId="0" applyAlignment="1">
      <alignment vertical="top" wrapText="1"/>
    </xf>
    <xf numFmtId="0" fontId="3" fillId="0" borderId="0" xfId="0" applyFont="1" applyAlignment="1">
      <alignment vertical="top"/>
    </xf>
    <xf numFmtId="0" fontId="5" fillId="0" borderId="0" xfId="0" applyFont="1" applyAlignment="1">
      <alignment vertical="top"/>
    </xf>
    <xf numFmtId="0" fontId="1" fillId="0" borderId="0" xfId="0" applyFont="1" applyAlignment="1">
      <alignment vertical="top"/>
    </xf>
    <xf numFmtId="0" fontId="3" fillId="0" borderId="0" xfId="0" applyFont="1" applyAlignment="1">
      <alignment horizontal="left"/>
    </xf>
  </cellXfs>
  <cellStyles count="1">
    <cellStyle name="Normal" xfId="0" builtinId="0"/>
  </cellStyles>
  <dxfs count="1">
    <dxf>
      <alignmen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oc" displayName="toc" ref="A2:C9" totalsRowShown="0">
  <tableColumns count="3">
    <tableColumn id="1" xr3:uid="{00000000-0010-0000-0000-000001000000}" name="Worksheet name"/>
    <tableColumn id="2" xr3:uid="{00000000-0010-0000-0000-000002000000}" name="Table no."/>
    <tableColumn id="3" xr3:uid="{00000000-0010-0000-0000-000003000000}" name="Table name"/>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notes" displayName="notes" ref="A2:B4" totalsRowShown="0">
  <tableColumns count="2">
    <tableColumn id="1" xr3:uid="{00000000-0010-0000-0100-000001000000}" name="Note reference" dataDxfId="0"/>
    <tableColumn id="2" xr3:uid="{00000000-0010-0000-0100-000002000000}" name="Note or definition"/>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qualification_sex" displayName="qualification_sex" ref="A8:H11" totalsRowShown="0">
  <tableColumns count="8">
    <tableColumn id="1" xr3:uid="{00000000-0010-0000-0200-000001000000}" name="Sex"/>
    <tableColumn id="2" xr3:uid="{00000000-0010-0000-0200-000002000000}" name="Level 4 and above_x000a_(Number)"/>
    <tableColumn id="3" xr3:uid="{00000000-0010-0000-0200-000003000000}" name="Below Level 4 _x000a_(Number)"/>
    <tableColumn id="4" xr3:uid="{00000000-0010-0000-0200-000004000000}" name="No Qualifications _x000a_(Number)"/>
    <tableColumn id="5" xr3:uid="{00000000-0010-0000-0200-000005000000}" name="Total Estimate_x000a_(Number)"/>
    <tableColumn id="6" xr3:uid="{00000000-0010-0000-0200-000006000000}" name="Level 4 and above_x000a_(Percentage)"/>
    <tableColumn id="7" xr3:uid="{00000000-0010-0000-0200-000007000000}" name="Below level 4 _x000a_(Percentage)"/>
    <tableColumn id="8" xr3:uid="{00000000-0010-0000-0200-000008000000}" name="No qualifications _x000a_(Percentage)"/>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qualification_age" displayName="qualification_age" ref="A14:H19" totalsRowShown="0">
  <tableColumns count="8">
    <tableColumn id="1" xr3:uid="{00000000-0010-0000-0300-000001000000}" name="Ageband"/>
    <tableColumn id="2" xr3:uid="{00000000-0010-0000-0300-000002000000}" name="Level 4 and above_x000a_(Number)"/>
    <tableColumn id="3" xr3:uid="{00000000-0010-0000-0300-000003000000}" name="Below Level 4 _x000a_(Number)"/>
    <tableColumn id="4" xr3:uid="{00000000-0010-0000-0300-000004000000}" name="No Qualifications _x000a_(Number)"/>
    <tableColumn id="5" xr3:uid="{00000000-0010-0000-0300-000005000000}" name="Total Estimate_x000a_(Number)"/>
    <tableColumn id="6" xr3:uid="{00000000-0010-0000-0300-000006000000}" name="Level 4 and above_x000a_(Percentage)"/>
    <tableColumn id="7" xr3:uid="{00000000-0010-0000-0300-000007000000}" name="Below level 4 _x000a_(Percentage)"/>
    <tableColumn id="8" xr3:uid="{00000000-0010-0000-0300-000008000000}" name="No qualifications _x000a_(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qualification_lgd" displayName="qualification_lgd" ref="A8:H20" totalsRowShown="0">
  <tableColumns count="8">
    <tableColumn id="1" xr3:uid="{00000000-0010-0000-0400-000001000000}" name="Council"/>
    <tableColumn id="2" xr3:uid="{00000000-0010-0000-0400-000002000000}" name="Level 4 and above_x000a_(Number)"/>
    <tableColumn id="3" xr3:uid="{00000000-0010-0000-0400-000003000000}" name="Below Level 4 _x000a_(Number)"/>
    <tableColumn id="4" xr3:uid="{00000000-0010-0000-0400-000004000000}" name="No Qualifications _x000a_(Number)"/>
    <tableColumn id="5" xr3:uid="{00000000-0010-0000-0400-000005000000}" name="Total Estimate_x000a_(Number)"/>
    <tableColumn id="6" xr3:uid="{00000000-0010-0000-0400-000006000000}" name="Level 4 and above_x000a_(Percentage)"/>
    <tableColumn id="7" xr3:uid="{00000000-0010-0000-0400-000007000000}" name="Below level 4 _x000a_(Percentage)"/>
    <tableColumn id="8" xr3:uid="{00000000-0010-0000-0400-000008000000}" name="No qualifications _x000a_(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qualification_urban_rural" displayName="qualification_urban_rural" ref="A8:H11" totalsRowShown="0">
  <tableColumns count="8">
    <tableColumn id="1" xr3:uid="{00000000-0010-0000-0500-000001000000}" name="Urban/Rural"/>
    <tableColumn id="2" xr3:uid="{00000000-0010-0000-0500-000002000000}" name="Level 4 and above_x000a_(Number)"/>
    <tableColumn id="3" xr3:uid="{00000000-0010-0000-0500-000003000000}" name="Below Level 4 _x000a_(Number)"/>
    <tableColumn id="4" xr3:uid="{00000000-0010-0000-0500-000004000000}" name="No Qualifications _x000a_(Number)"/>
    <tableColumn id="5" xr3:uid="{00000000-0010-0000-0500-000005000000}" name="Total Estimate_x000a_(Number)"/>
    <tableColumn id="6" xr3:uid="{00000000-0010-0000-0500-000006000000}" name="Level 4 and above_x000a_(Percentage)"/>
    <tableColumn id="7" xr3:uid="{00000000-0010-0000-0500-000007000000}" name="Below level 4 _x000a_(Percentage)"/>
    <tableColumn id="8" xr3:uid="{00000000-0010-0000-0500-000008000000}" name="No qualifications _x000a_(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qualification_deprivation_quintile" displayName="qualification_deprivation_quintile" ref="A8:H14" totalsRowShown="0">
  <tableColumns count="8">
    <tableColumn id="1" xr3:uid="{00000000-0010-0000-0600-000001000000}" name="Deprivation Quintile"/>
    <tableColumn id="2" xr3:uid="{00000000-0010-0000-0600-000002000000}" name="Level 4 and above_x000a_(Number)"/>
    <tableColumn id="3" xr3:uid="{00000000-0010-0000-0600-000003000000}" name="Below Level 4 _x000a_(Number)"/>
    <tableColumn id="4" xr3:uid="{00000000-0010-0000-0600-000004000000}" name="No Qualifications _x000a_(Number)"/>
    <tableColumn id="5" xr3:uid="{00000000-0010-0000-0600-000005000000}" name="Total Estimate_x000a_(Number)"/>
    <tableColumn id="6" xr3:uid="{00000000-0010-0000-0600-000006000000}" name="Level 4 and above_x000a_(Percentage)"/>
    <tableColumn id="7" xr3:uid="{00000000-0010-0000-0600-000007000000}" name="Below level 4 _x000a_(Percentage)"/>
    <tableColumn id="8" xr3:uid="{00000000-0010-0000-0600-000008000000}" name="No qualifications _x000a_(Percentage)"/>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qualification_parliamentary_constituency" displayName="qualification_parliamentary_constituency" ref="A8:H27" totalsRowShown="0">
  <tableColumns count="8">
    <tableColumn id="1" xr3:uid="{00000000-0010-0000-0700-000001000000}" name="Parliamentary Constituency"/>
    <tableColumn id="2" xr3:uid="{00000000-0010-0000-0700-000002000000}" name="Level 4 and above_x000a_(Number)"/>
    <tableColumn id="3" xr3:uid="{00000000-0010-0000-0700-000003000000}" name="Below Level 4 _x000a_(Number)"/>
    <tableColumn id="4" xr3:uid="{00000000-0010-0000-0700-000004000000}" name="No Qualifications _x000a_(Number)"/>
    <tableColumn id="5" xr3:uid="{00000000-0010-0000-0700-000005000000}" name="Total Estimate_x000a_(Number)"/>
    <tableColumn id="6" xr3:uid="{00000000-0010-0000-0700-000006000000}" name="Level 4 and above_x000a_(Percentage)"/>
    <tableColumn id="7" xr3:uid="{00000000-0010-0000-0700-000007000000}" name="Below level 4 _x000a_(Percentage)"/>
    <tableColumn id="8" xr3:uid="{00000000-0010-0000-0700-000008000000}" name="No qualifications _x000a_(Percentage)"/>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ons.gov.uk/employmentandlabourmarket/peopleinwork/employmentandemployeetypes/methodologies/aguidetolabourmarketstatistics" TargetMode="External"/><Relationship Id="rId3" Type="http://schemas.openxmlformats.org/officeDocument/2006/relationships/hyperlink" Target="https://www.ons.gov.uk/employmentandlabourmarket/peopleinwork/employmentandemployeetypes/articles/impactofreweightingonlabourforcesurveykeyindicators/2022" TargetMode="External"/><Relationship Id="rId7" Type="http://schemas.openxmlformats.org/officeDocument/2006/relationships/hyperlink" Target="https://www.ons.gov.uk/employmentandlabourmarket/peopleinwork/employmentandemployeetypes/methodologies/labourforcesurveylfsqmi" TargetMode="External"/><Relationship Id="rId2" Type="http://schemas.openxmlformats.org/officeDocument/2006/relationships/hyperlink" Target="https://www.nisra.gov.uk/publications/background-information-lfs" TargetMode="External"/><Relationship Id="rId1" Type="http://schemas.openxmlformats.org/officeDocument/2006/relationships/hyperlink" Target="mailto:lfs@finance-ni.gov.uk" TargetMode="External"/><Relationship Id="rId6" Type="http://schemas.openxmlformats.org/officeDocument/2006/relationships/hyperlink" Target="https://www.ons.gov.uk/employmentandlabourmarket/" TargetMode="External"/><Relationship Id="rId5" Type="http://schemas.openxmlformats.org/officeDocument/2006/relationships/hyperlink" Target="https://www.nisra.gov.uk/statistics/labour-market-and-social-welfare/labour-market-overview" TargetMode="External"/><Relationship Id="rId10" Type="http://schemas.openxmlformats.org/officeDocument/2006/relationships/hyperlink" Target="https://www.gov.uk/what-different-qualification-levels-mean/list-of-qualification-levels" TargetMode="External"/><Relationship Id="rId4" Type="http://schemas.openxmlformats.org/officeDocument/2006/relationships/hyperlink" Target="https://www.ons.gov.uk/methodology/methodologytopicsandstatisticalconcepts/revisions/revisionspoliciesforlabourmarketstatistics" TargetMode="External"/><Relationship Id="rId9" Type="http://schemas.openxmlformats.org/officeDocument/2006/relationships/hyperlink" Target="https://www.ons.gov.uk/employmentandlabourmarket/peopleinwork/employmentandemployeetypes/methodologies/aguidetolabourmarket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0"/>
  <sheetViews>
    <sheetView tabSelected="1" workbookViewId="0"/>
  </sheetViews>
  <sheetFormatPr defaultColWidth="11.54296875" defaultRowHeight="15" x14ac:dyDescent="0.25"/>
  <cols>
    <col min="1" max="1" width="110.6328125" style="12" customWidth="1"/>
    <col min="2" max="16384" width="11.54296875" style="12"/>
  </cols>
  <sheetData>
    <row r="1" spans="1:1" ht="19.2" x14ac:dyDescent="0.25">
      <c r="A1" s="10" t="s">
        <v>0</v>
      </c>
    </row>
    <row r="2" spans="1:1" x14ac:dyDescent="0.25">
      <c r="A2" s="19" t="s">
        <v>1</v>
      </c>
    </row>
    <row r="3" spans="1:1" ht="15.6" x14ac:dyDescent="0.25">
      <c r="A3" s="20" t="s">
        <v>2</v>
      </c>
    </row>
    <row r="4" spans="1:1" ht="75" x14ac:dyDescent="0.25">
      <c r="A4" s="19" t="s">
        <v>3</v>
      </c>
    </row>
    <row r="5" spans="1:1" ht="105" x14ac:dyDescent="0.25">
      <c r="A5" s="19" t="s">
        <v>4</v>
      </c>
    </row>
    <row r="6" spans="1:1" ht="60" x14ac:dyDescent="0.25">
      <c r="A6" s="19" t="s">
        <v>5</v>
      </c>
    </row>
    <row r="7" spans="1:1" ht="30" x14ac:dyDescent="0.25">
      <c r="A7" s="19" t="s">
        <v>6</v>
      </c>
    </row>
    <row r="8" spans="1:1" ht="15.6" x14ac:dyDescent="0.25">
      <c r="A8" s="20" t="s">
        <v>7</v>
      </c>
    </row>
    <row r="9" spans="1:1" x14ac:dyDescent="0.25">
      <c r="A9" s="21" t="s">
        <v>117</v>
      </c>
    </row>
    <row r="10" spans="1:1" ht="15.6" x14ac:dyDescent="0.25">
      <c r="A10" s="20" t="s">
        <v>8</v>
      </c>
    </row>
    <row r="11" spans="1:1" ht="45" x14ac:dyDescent="0.25">
      <c r="A11" s="18" t="s">
        <v>119</v>
      </c>
    </row>
    <row r="12" spans="1:1" x14ac:dyDescent="0.25">
      <c r="A12" s="22" t="s">
        <v>9</v>
      </c>
    </row>
    <row r="13" spans="1:1" ht="15.6" x14ac:dyDescent="0.25">
      <c r="A13" s="20" t="s">
        <v>10</v>
      </c>
    </row>
    <row r="14" spans="1:1" ht="225" x14ac:dyDescent="0.25">
      <c r="A14" s="19" t="s">
        <v>11</v>
      </c>
    </row>
    <row r="15" spans="1:1" ht="15.6" x14ac:dyDescent="0.25">
      <c r="A15" s="20" t="s">
        <v>12</v>
      </c>
    </row>
    <row r="16" spans="1:1" ht="135" x14ac:dyDescent="0.25">
      <c r="A16" s="19" t="s">
        <v>13</v>
      </c>
    </row>
    <row r="17" spans="1:1" x14ac:dyDescent="0.25">
      <c r="A17" s="22" t="s">
        <v>14</v>
      </c>
    </row>
    <row r="18" spans="1:1" x14ac:dyDescent="0.25">
      <c r="A18" s="22" t="s">
        <v>15</v>
      </c>
    </row>
    <row r="19" spans="1:1" x14ac:dyDescent="0.25">
      <c r="A19" s="12" t="s">
        <v>16</v>
      </c>
    </row>
    <row r="20" spans="1:1" x14ac:dyDescent="0.25">
      <c r="A20" s="22" t="s">
        <v>17</v>
      </c>
    </row>
    <row r="21" spans="1:1" ht="15.6" x14ac:dyDescent="0.25">
      <c r="A21" s="20" t="s">
        <v>18</v>
      </c>
    </row>
    <row r="22" spans="1:1" x14ac:dyDescent="0.25">
      <c r="A22" s="22" t="s">
        <v>19</v>
      </c>
    </row>
    <row r="23" spans="1:1" ht="15.6" x14ac:dyDescent="0.25">
      <c r="A23" s="20" t="s">
        <v>20</v>
      </c>
    </row>
    <row r="24" spans="1:1" x14ac:dyDescent="0.25">
      <c r="A24" s="22" t="s">
        <v>21</v>
      </c>
    </row>
    <row r="25" spans="1:1" x14ac:dyDescent="0.25">
      <c r="A25" s="12" t="s">
        <v>22</v>
      </c>
    </row>
    <row r="26" spans="1:1" x14ac:dyDescent="0.25">
      <c r="A26" s="22" t="s">
        <v>23</v>
      </c>
    </row>
    <row r="27" spans="1:1" x14ac:dyDescent="0.25">
      <c r="A27" s="22" t="s">
        <v>24</v>
      </c>
    </row>
    <row r="28" spans="1:1" x14ac:dyDescent="0.25">
      <c r="A28" s="22" t="s">
        <v>25</v>
      </c>
    </row>
    <row r="29" spans="1:1" ht="15.6" x14ac:dyDescent="0.25">
      <c r="A29" s="20" t="s">
        <v>26</v>
      </c>
    </row>
    <row r="30" spans="1:1" x14ac:dyDescent="0.25">
      <c r="A30" s="22" t="s">
        <v>27</v>
      </c>
    </row>
  </sheetData>
  <hyperlinks>
    <hyperlink ref="A30" r:id="rId1" xr:uid="{00000000-0004-0000-0000-000000000000}"/>
    <hyperlink ref="A17" r:id="rId2" xr:uid="{00000000-0004-0000-0000-000001000000}"/>
    <hyperlink ref="A18" r:id="rId3" xr:uid="{00000000-0004-0000-0000-000002000000}"/>
    <hyperlink ref="A20" r:id="rId4" xr:uid="{00000000-0004-0000-0000-000003000000}"/>
    <hyperlink ref="A22" r:id="rId5" xr:uid="{00000000-0004-0000-0000-000004000000}"/>
    <hyperlink ref="A24" r:id="rId6" xr:uid="{00000000-0004-0000-0000-000005000000}"/>
    <hyperlink ref="A26" r:id="rId7" xr:uid="{00000000-0004-0000-0000-000006000000}"/>
    <hyperlink ref="A27" r:id="rId8" xr:uid="{00000000-0004-0000-0000-000007000000}"/>
    <hyperlink ref="A28" r:id="rId9" location="glossary" xr:uid="{00000000-0004-0000-0000-000008000000}"/>
    <hyperlink ref="A12" r:id="rId10" xr:uid="{00000000-0004-0000-0000-000009000000}"/>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
  <sheetViews>
    <sheetView workbookViewId="0"/>
  </sheetViews>
  <sheetFormatPr defaultColWidth="11.54296875" defaultRowHeight="15" x14ac:dyDescent="0.25"/>
  <cols>
    <col min="3" max="3" width="100.6328125" customWidth="1"/>
  </cols>
  <sheetData>
    <row r="1" spans="1:3" ht="19.2" x14ac:dyDescent="0.35">
      <c r="A1" s="2" t="s">
        <v>28</v>
      </c>
    </row>
    <row r="2" spans="1:3" ht="31.2" x14ac:dyDescent="0.3">
      <c r="A2" s="5" t="s">
        <v>29</v>
      </c>
      <c r="B2" s="5" t="s">
        <v>30</v>
      </c>
      <c r="C2" s="5" t="s">
        <v>31</v>
      </c>
    </row>
    <row r="3" spans="1:3" x14ac:dyDescent="0.25">
      <c r="A3" t="s">
        <v>32</v>
      </c>
      <c r="B3" s="1" t="str">
        <f>HYPERLINK("#Notes!A2", "Notes")</f>
        <v>Notes</v>
      </c>
      <c r="C3" s="4" t="s">
        <v>33</v>
      </c>
    </row>
    <row r="4" spans="1:3" x14ac:dyDescent="0.25">
      <c r="A4" t="s">
        <v>34</v>
      </c>
      <c r="B4" s="1" t="str">
        <f>HYPERLINK("#4.1!A7", "4.1a")</f>
        <v>4.1a</v>
      </c>
      <c r="C4" s="4" t="s">
        <v>35</v>
      </c>
    </row>
    <row r="5" spans="1:3" x14ac:dyDescent="0.25">
      <c r="A5" t="s">
        <v>34</v>
      </c>
      <c r="B5" s="1" t="str">
        <f>HYPERLINK("#4.1!A13", "4.1b")</f>
        <v>4.1b</v>
      </c>
      <c r="C5" s="4" t="s">
        <v>36</v>
      </c>
    </row>
    <row r="6" spans="1:3" x14ac:dyDescent="0.25">
      <c r="A6" t="s">
        <v>37</v>
      </c>
      <c r="B6" s="1" t="str">
        <f>HYPERLINK("#4.2!A7", "4.2")</f>
        <v>4.2</v>
      </c>
      <c r="C6" s="4" t="s">
        <v>38</v>
      </c>
    </row>
    <row r="7" spans="1:3" x14ac:dyDescent="0.25">
      <c r="A7" t="s">
        <v>39</v>
      </c>
      <c r="B7" s="1" t="str">
        <f>HYPERLINK("#4.3!A7", "4.3")</f>
        <v>4.3</v>
      </c>
      <c r="C7" s="4" t="s">
        <v>40</v>
      </c>
    </row>
    <row r="8" spans="1:3" x14ac:dyDescent="0.25">
      <c r="A8" t="s">
        <v>41</v>
      </c>
      <c r="B8" s="1" t="str">
        <f>HYPERLINK("#4.4!A7", "4.4")</f>
        <v>4.4</v>
      </c>
      <c r="C8" t="s">
        <v>42</v>
      </c>
    </row>
    <row r="9" spans="1:3" x14ac:dyDescent="0.25">
      <c r="A9" t="s">
        <v>43</v>
      </c>
      <c r="B9" s="1" t="str">
        <f>HYPERLINK("#4.5!A7", "4.5")</f>
        <v>4.5</v>
      </c>
      <c r="C9" t="s">
        <v>44</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heetViews>
  <sheetFormatPr defaultColWidth="11.54296875" defaultRowHeight="15" x14ac:dyDescent="0.25"/>
  <cols>
    <col min="1" max="1" width="17.90625" style="12" customWidth="1"/>
    <col min="2" max="2" width="110.6328125" customWidth="1"/>
  </cols>
  <sheetData>
    <row r="1" spans="1:2" ht="19.2" x14ac:dyDescent="0.25">
      <c r="A1" s="10" t="s">
        <v>33</v>
      </c>
    </row>
    <row r="2" spans="1:2" ht="15.6" x14ac:dyDescent="0.3">
      <c r="A2" s="11" t="s">
        <v>45</v>
      </c>
      <c r="B2" s="5" t="s">
        <v>46</v>
      </c>
    </row>
    <row r="3" spans="1:2" ht="105.6" x14ac:dyDescent="0.25">
      <c r="A3" s="14" t="s">
        <v>47</v>
      </c>
      <c r="B3" s="18" t="s">
        <v>118</v>
      </c>
    </row>
    <row r="4" spans="1:2" ht="75.599999999999994" x14ac:dyDescent="0.25">
      <c r="A4" s="14" t="s">
        <v>48</v>
      </c>
      <c r="B4" s="13" t="s">
        <v>116</v>
      </c>
    </row>
    <row r="5" spans="1:2" x14ac:dyDescent="0.25">
      <c r="B5" s="4"/>
    </row>
    <row r="6" spans="1:2" x14ac:dyDescent="0.25">
      <c r="B6" s="4"/>
    </row>
  </sheetData>
  <pageMargins left="0.7" right="0.7" top="0.75" bottom="0.75" header="0.3" footer="0.3"/>
  <pageSetup paperSize="9"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
  <sheetViews>
    <sheetView workbookViewId="0"/>
  </sheetViews>
  <sheetFormatPr defaultColWidth="11.54296875" defaultRowHeight="15" x14ac:dyDescent="0.25"/>
  <cols>
    <col min="1" max="1" width="35.6328125" customWidth="1"/>
    <col min="2" max="19" width="17.6328125" customWidth="1"/>
  </cols>
  <sheetData>
    <row r="1" spans="1:9" ht="30" customHeight="1" x14ac:dyDescent="0.35">
      <c r="A1" s="2" t="s">
        <v>49</v>
      </c>
    </row>
    <row r="2" spans="1:9" x14ac:dyDescent="0.25">
      <c r="A2" t="s">
        <v>50</v>
      </c>
    </row>
    <row r="3" spans="1:9" x14ac:dyDescent="0.25">
      <c r="A3" t="s">
        <v>51</v>
      </c>
    </row>
    <row r="4" spans="1:9" x14ac:dyDescent="0.25">
      <c r="A4" t="s">
        <v>52</v>
      </c>
    </row>
    <row r="5" spans="1:9" x14ac:dyDescent="0.25">
      <c r="A5" t="s">
        <v>53</v>
      </c>
    </row>
    <row r="6" spans="1:9" x14ac:dyDescent="0.25">
      <c r="A6" t="s">
        <v>54</v>
      </c>
    </row>
    <row r="7" spans="1:9" ht="15" customHeight="1" x14ac:dyDescent="0.3">
      <c r="A7" s="3" t="s">
        <v>55</v>
      </c>
    </row>
    <row r="8" spans="1:9" ht="31.2" x14ac:dyDescent="0.3">
      <c r="A8" s="17" t="s">
        <v>56</v>
      </c>
      <c r="B8" s="6" t="s">
        <v>57</v>
      </c>
      <c r="C8" s="6" t="s">
        <v>58</v>
      </c>
      <c r="D8" s="6" t="s">
        <v>59</v>
      </c>
      <c r="E8" s="6" t="s">
        <v>60</v>
      </c>
      <c r="F8" s="6" t="s">
        <v>61</v>
      </c>
      <c r="G8" s="6" t="s">
        <v>62</v>
      </c>
      <c r="H8" s="6" t="s">
        <v>63</v>
      </c>
    </row>
    <row r="9" spans="1:9" x14ac:dyDescent="0.25">
      <c r="A9" s="7" t="s">
        <v>64</v>
      </c>
      <c r="B9" s="8">
        <v>196000</v>
      </c>
      <c r="C9" s="8">
        <v>284000</v>
      </c>
      <c r="D9" s="8">
        <v>81000</v>
      </c>
      <c r="E9" s="8">
        <v>560000</v>
      </c>
      <c r="F9" s="9">
        <v>35</v>
      </c>
      <c r="G9" s="9">
        <v>50.7</v>
      </c>
      <c r="H9" s="9">
        <v>14.4</v>
      </c>
      <c r="I9" s="9"/>
    </row>
    <row r="10" spans="1:9" x14ac:dyDescent="0.25">
      <c r="A10" s="7" t="s">
        <v>65</v>
      </c>
      <c r="B10" s="8">
        <v>244000</v>
      </c>
      <c r="C10" s="8">
        <v>255000</v>
      </c>
      <c r="D10" s="8">
        <v>74000</v>
      </c>
      <c r="E10" s="8">
        <v>573000</v>
      </c>
      <c r="F10" s="9">
        <v>42.6</v>
      </c>
      <c r="G10" s="9">
        <v>44.5</v>
      </c>
      <c r="H10" s="9">
        <v>12.9</v>
      </c>
      <c r="I10" s="9"/>
    </row>
    <row r="11" spans="1:9" x14ac:dyDescent="0.25">
      <c r="A11" s="7" t="s">
        <v>66</v>
      </c>
      <c r="B11" s="8">
        <v>440000</v>
      </c>
      <c r="C11" s="8">
        <v>539000</v>
      </c>
      <c r="D11" s="8">
        <v>154000</v>
      </c>
      <c r="E11" s="8">
        <v>1132000</v>
      </c>
      <c r="F11" s="9">
        <v>38.799999999999997</v>
      </c>
      <c r="G11" s="9">
        <v>47.6</v>
      </c>
      <c r="H11" s="9">
        <v>13.6</v>
      </c>
      <c r="I11" s="9"/>
    </row>
    <row r="12" spans="1:9" x14ac:dyDescent="0.25">
      <c r="B12" s="8"/>
      <c r="C12" s="8"/>
      <c r="D12" s="8"/>
      <c r="E12" s="8"/>
      <c r="F12" s="9"/>
      <c r="G12" s="9"/>
      <c r="H12" s="9"/>
      <c r="I12" s="9"/>
    </row>
    <row r="13" spans="1:9" ht="15" customHeight="1" x14ac:dyDescent="0.3">
      <c r="A13" s="3" t="s">
        <v>67</v>
      </c>
    </row>
    <row r="14" spans="1:9" ht="31.2" x14ac:dyDescent="0.3">
      <c r="A14" s="17" t="s">
        <v>68</v>
      </c>
      <c r="B14" s="6" t="s">
        <v>57</v>
      </c>
      <c r="C14" s="6" t="s">
        <v>58</v>
      </c>
      <c r="D14" s="6" t="s">
        <v>59</v>
      </c>
      <c r="E14" s="6" t="s">
        <v>60</v>
      </c>
      <c r="F14" s="6" t="s">
        <v>61</v>
      </c>
      <c r="G14" s="6" t="s">
        <v>62</v>
      </c>
      <c r="H14" s="6" t="s">
        <v>63</v>
      </c>
    </row>
    <row r="15" spans="1:9" x14ac:dyDescent="0.25">
      <c r="A15" t="s">
        <v>69</v>
      </c>
      <c r="B15" s="8">
        <v>32000</v>
      </c>
      <c r="C15" s="8">
        <v>136000</v>
      </c>
      <c r="D15" s="8">
        <v>24000</v>
      </c>
      <c r="E15" s="8">
        <v>192000</v>
      </c>
      <c r="F15" s="9">
        <v>16.7</v>
      </c>
      <c r="G15" s="9">
        <v>70.900000000000006</v>
      </c>
      <c r="H15" s="9">
        <v>12.3</v>
      </c>
      <c r="I15" s="9"/>
    </row>
    <row r="16" spans="1:9" x14ac:dyDescent="0.25">
      <c r="A16" t="s">
        <v>70</v>
      </c>
      <c r="B16" s="8">
        <v>119000</v>
      </c>
      <c r="C16" s="8">
        <v>93000</v>
      </c>
      <c r="D16" s="8">
        <v>20000</v>
      </c>
      <c r="E16" s="8">
        <v>232000</v>
      </c>
      <c r="F16" s="9">
        <v>51.3</v>
      </c>
      <c r="G16" s="9">
        <v>40.299999999999997</v>
      </c>
      <c r="H16" s="9">
        <v>8.4</v>
      </c>
      <c r="I16" s="9"/>
    </row>
    <row r="17" spans="1:9" x14ac:dyDescent="0.25">
      <c r="A17" t="s">
        <v>71</v>
      </c>
      <c r="B17" s="8">
        <v>167000</v>
      </c>
      <c r="C17" s="8">
        <v>144000</v>
      </c>
      <c r="D17" s="8">
        <v>33000</v>
      </c>
      <c r="E17" s="8">
        <v>344000</v>
      </c>
      <c r="F17" s="9">
        <v>48.5</v>
      </c>
      <c r="G17" s="9">
        <v>41.8</v>
      </c>
      <c r="H17" s="9">
        <v>9.6999999999999993</v>
      </c>
      <c r="I17" s="9"/>
    </row>
    <row r="18" spans="1:9" x14ac:dyDescent="0.25">
      <c r="A18" t="s">
        <v>72</v>
      </c>
      <c r="B18" s="8">
        <v>121000</v>
      </c>
      <c r="C18" s="8">
        <v>165000</v>
      </c>
      <c r="D18" s="8">
        <v>78000</v>
      </c>
      <c r="E18" s="8">
        <v>364000</v>
      </c>
      <c r="F18" s="9">
        <v>33.4</v>
      </c>
      <c r="G18" s="9">
        <v>45.3</v>
      </c>
      <c r="H18" s="9">
        <v>21.3</v>
      </c>
      <c r="I18" s="9"/>
    </row>
    <row r="19" spans="1:9" x14ac:dyDescent="0.25">
      <c r="A19" t="s">
        <v>66</v>
      </c>
      <c r="B19" s="8">
        <v>440000</v>
      </c>
      <c r="C19" s="8">
        <v>539000</v>
      </c>
      <c r="D19" s="8">
        <v>154000</v>
      </c>
      <c r="E19" s="8">
        <v>1132000</v>
      </c>
      <c r="F19" s="9">
        <v>38.799999999999997</v>
      </c>
      <c r="G19" s="9">
        <v>47.6</v>
      </c>
      <c r="H19" s="9">
        <v>13.6</v>
      </c>
      <c r="I19" s="9"/>
    </row>
    <row r="20" spans="1:9" x14ac:dyDescent="0.25">
      <c r="B20" s="8"/>
      <c r="C20" s="8"/>
      <c r="D20" s="8"/>
      <c r="E20" s="8"/>
      <c r="F20" s="9"/>
      <c r="G20" s="9"/>
      <c r="H20" s="9"/>
      <c r="I20" s="9"/>
    </row>
  </sheetData>
  <pageMargins left="0.7" right="0.7" top="0.75" bottom="0.75" header="0.3" footer="0.3"/>
  <pageSetup paperSize="9" orientation="portrait" horizontalDpi="300" verticalDpi="300"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workbookViewId="0"/>
  </sheetViews>
  <sheetFormatPr defaultColWidth="11.54296875" defaultRowHeight="15" x14ac:dyDescent="0.25"/>
  <cols>
    <col min="1" max="1" width="35.6328125" customWidth="1"/>
    <col min="2" max="19" width="17.6328125" customWidth="1"/>
  </cols>
  <sheetData>
    <row r="1" spans="1:9" ht="30" customHeight="1" x14ac:dyDescent="0.35">
      <c r="A1" s="2" t="s">
        <v>73</v>
      </c>
    </row>
    <row r="2" spans="1:9" x14ac:dyDescent="0.25">
      <c r="A2" t="s">
        <v>74</v>
      </c>
    </row>
    <row r="3" spans="1:9" x14ac:dyDescent="0.25">
      <c r="A3" t="s">
        <v>51</v>
      </c>
    </row>
    <row r="4" spans="1:9" x14ac:dyDescent="0.25">
      <c r="A4" t="s">
        <v>52</v>
      </c>
    </row>
    <row r="5" spans="1:9" x14ac:dyDescent="0.25">
      <c r="A5" t="s">
        <v>53</v>
      </c>
    </row>
    <row r="6" spans="1:9" x14ac:dyDescent="0.25">
      <c r="A6" t="s">
        <v>54</v>
      </c>
    </row>
    <row r="7" spans="1:9" ht="15" customHeight="1" x14ac:dyDescent="0.3">
      <c r="A7" s="3" t="s">
        <v>75</v>
      </c>
    </row>
    <row r="8" spans="1:9" ht="31.2" x14ac:dyDescent="0.3">
      <c r="A8" s="17" t="s">
        <v>76</v>
      </c>
      <c r="B8" s="6" t="s">
        <v>57</v>
      </c>
      <c r="C8" s="6" t="s">
        <v>58</v>
      </c>
      <c r="D8" s="6" t="s">
        <v>59</v>
      </c>
      <c r="E8" s="6" t="s">
        <v>60</v>
      </c>
      <c r="F8" s="6" t="s">
        <v>61</v>
      </c>
      <c r="G8" s="6" t="s">
        <v>62</v>
      </c>
      <c r="H8" s="6" t="s">
        <v>63</v>
      </c>
    </row>
    <row r="9" spans="1:9" x14ac:dyDescent="0.25">
      <c r="A9" s="7" t="s">
        <v>77</v>
      </c>
      <c r="B9" s="8">
        <v>35000</v>
      </c>
      <c r="C9" s="8">
        <v>42000</v>
      </c>
      <c r="D9" s="8">
        <v>11000</v>
      </c>
      <c r="E9" s="8">
        <v>88000</v>
      </c>
      <c r="F9" s="9">
        <v>40.299999999999997</v>
      </c>
      <c r="G9" s="9">
        <v>47.6</v>
      </c>
      <c r="H9" s="9">
        <v>12.1</v>
      </c>
      <c r="I9" s="9"/>
    </row>
    <row r="10" spans="1:9" x14ac:dyDescent="0.25">
      <c r="A10" s="7" t="s">
        <v>78</v>
      </c>
      <c r="B10" s="8">
        <v>40000</v>
      </c>
      <c r="C10" s="8">
        <v>48000</v>
      </c>
      <c r="D10" s="8">
        <v>9000</v>
      </c>
      <c r="E10" s="8">
        <v>97000</v>
      </c>
      <c r="F10" s="9">
        <v>41.5</v>
      </c>
      <c r="G10" s="9">
        <v>49.2</v>
      </c>
      <c r="H10" s="9">
        <v>9.1999999999999993</v>
      </c>
      <c r="I10" s="9"/>
    </row>
    <row r="11" spans="1:9" x14ac:dyDescent="0.25">
      <c r="A11" s="7" t="s">
        <v>79</v>
      </c>
      <c r="B11" s="8">
        <v>49000</v>
      </c>
      <c r="C11" s="8">
        <v>66000</v>
      </c>
      <c r="D11" s="8">
        <v>17000</v>
      </c>
      <c r="E11" s="8">
        <v>132000</v>
      </c>
      <c r="F11" s="9">
        <v>37.200000000000003</v>
      </c>
      <c r="G11" s="9">
        <v>50.1</v>
      </c>
      <c r="H11" s="9">
        <v>12.7</v>
      </c>
      <c r="I11" s="9"/>
    </row>
    <row r="12" spans="1:9" x14ac:dyDescent="0.25">
      <c r="A12" s="7" t="s">
        <v>80</v>
      </c>
      <c r="B12" s="8">
        <v>85000</v>
      </c>
      <c r="C12" s="8">
        <v>97000</v>
      </c>
      <c r="D12" s="8">
        <v>34000</v>
      </c>
      <c r="E12" s="8">
        <v>215000</v>
      </c>
      <c r="F12" s="9">
        <v>39.299999999999997</v>
      </c>
      <c r="G12" s="9">
        <v>44.9</v>
      </c>
      <c r="H12" s="9">
        <v>15.8</v>
      </c>
      <c r="I12" s="9"/>
    </row>
    <row r="13" spans="1:9" x14ac:dyDescent="0.25">
      <c r="A13" s="7" t="s">
        <v>81</v>
      </c>
      <c r="B13" s="8">
        <v>23000</v>
      </c>
      <c r="C13" s="8">
        <v>38000</v>
      </c>
      <c r="D13" s="8">
        <v>13000</v>
      </c>
      <c r="E13" s="8">
        <v>74000</v>
      </c>
      <c r="F13" s="9">
        <v>31.4</v>
      </c>
      <c r="G13" s="9">
        <v>51.3</v>
      </c>
      <c r="H13" s="9">
        <v>17.3</v>
      </c>
      <c r="I13" s="9"/>
    </row>
    <row r="14" spans="1:9" x14ac:dyDescent="0.25">
      <c r="A14" s="7" t="s">
        <v>82</v>
      </c>
      <c r="B14" s="8">
        <v>32000</v>
      </c>
      <c r="C14" s="8">
        <v>43000</v>
      </c>
      <c r="D14" s="8">
        <v>11000</v>
      </c>
      <c r="E14" s="8">
        <v>86000</v>
      </c>
      <c r="F14" s="9">
        <v>37.5</v>
      </c>
      <c r="G14" s="9">
        <v>49.8</v>
      </c>
      <c r="H14" s="9">
        <v>12.8</v>
      </c>
      <c r="I14" s="9"/>
    </row>
    <row r="15" spans="1:9" x14ac:dyDescent="0.25">
      <c r="A15" s="7" t="s">
        <v>83</v>
      </c>
      <c r="B15" s="8">
        <v>23000</v>
      </c>
      <c r="C15" s="8">
        <v>33000</v>
      </c>
      <c r="D15" s="8">
        <v>10000</v>
      </c>
      <c r="E15" s="8">
        <v>66000</v>
      </c>
      <c r="F15" s="9">
        <v>35</v>
      </c>
      <c r="G15" s="9">
        <v>50.4</v>
      </c>
      <c r="H15" s="9">
        <v>14.6</v>
      </c>
      <c r="I15" s="9"/>
    </row>
    <row r="16" spans="1:9" x14ac:dyDescent="0.25">
      <c r="A16" s="7" t="s">
        <v>84</v>
      </c>
      <c r="B16" s="8">
        <v>48000</v>
      </c>
      <c r="C16" s="8">
        <v>34000</v>
      </c>
      <c r="D16" s="8">
        <v>14000</v>
      </c>
      <c r="E16" s="8">
        <v>97000</v>
      </c>
      <c r="F16" s="9">
        <v>49.8</v>
      </c>
      <c r="G16" s="9">
        <v>35.6</v>
      </c>
      <c r="H16" s="9">
        <v>14.6</v>
      </c>
      <c r="I16" s="9"/>
    </row>
    <row r="17" spans="1:9" x14ac:dyDescent="0.25">
      <c r="A17" s="7" t="s">
        <v>85</v>
      </c>
      <c r="B17" s="8">
        <v>32000</v>
      </c>
      <c r="C17" s="8">
        <v>44000</v>
      </c>
      <c r="D17" s="8">
        <v>7000</v>
      </c>
      <c r="E17" s="8">
        <v>83000</v>
      </c>
      <c r="F17" s="9">
        <v>38.6</v>
      </c>
      <c r="G17" s="9">
        <v>53.1</v>
      </c>
      <c r="H17" s="9">
        <v>8.3000000000000007</v>
      </c>
      <c r="I17" s="9"/>
    </row>
    <row r="18" spans="1:9" x14ac:dyDescent="0.25">
      <c r="A18" s="7" t="s">
        <v>86</v>
      </c>
      <c r="B18" s="8">
        <v>32000</v>
      </c>
      <c r="C18" s="8">
        <v>44000</v>
      </c>
      <c r="D18" s="8">
        <v>14000</v>
      </c>
      <c r="E18" s="8">
        <v>90000</v>
      </c>
      <c r="F18" s="9">
        <v>35.200000000000003</v>
      </c>
      <c r="G18" s="9">
        <v>48.8</v>
      </c>
      <c r="H18" s="9">
        <v>16.100000000000001</v>
      </c>
      <c r="I18" s="9"/>
    </row>
    <row r="19" spans="1:9" x14ac:dyDescent="0.25">
      <c r="A19" s="7" t="s">
        <v>87</v>
      </c>
      <c r="B19" s="8">
        <v>40000</v>
      </c>
      <c r="C19" s="8">
        <v>50000</v>
      </c>
      <c r="D19" s="8">
        <v>15000</v>
      </c>
      <c r="E19" s="8">
        <v>105000</v>
      </c>
      <c r="F19" s="9">
        <v>37.9</v>
      </c>
      <c r="G19" s="9">
        <v>47.7</v>
      </c>
      <c r="H19" s="9">
        <v>14.3</v>
      </c>
      <c r="I19" s="9"/>
    </row>
    <row r="20" spans="1:9" x14ac:dyDescent="0.25">
      <c r="A20" s="7" t="s">
        <v>66</v>
      </c>
      <c r="B20" s="8">
        <v>440000</v>
      </c>
      <c r="C20" s="8">
        <v>539000</v>
      </c>
      <c r="D20" s="8">
        <v>154000</v>
      </c>
      <c r="E20" s="8">
        <v>1132000</v>
      </c>
      <c r="F20" s="9">
        <v>38.799999999999997</v>
      </c>
      <c r="G20" s="9">
        <v>47.6</v>
      </c>
      <c r="H20" s="9">
        <v>13.6</v>
      </c>
      <c r="I20" s="9"/>
    </row>
    <row r="21" spans="1:9" x14ac:dyDescent="0.25">
      <c r="B21" s="8"/>
      <c r="C21" s="8"/>
      <c r="D21" s="8"/>
      <c r="E21" s="8"/>
      <c r="F21" s="9"/>
      <c r="G21" s="9"/>
      <c r="H21" s="9"/>
      <c r="I21" s="9"/>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
  <sheetViews>
    <sheetView workbookViewId="0"/>
  </sheetViews>
  <sheetFormatPr defaultColWidth="11.54296875" defaultRowHeight="15" x14ac:dyDescent="0.25"/>
  <cols>
    <col min="1" max="1" width="35.6328125" customWidth="1"/>
    <col min="2" max="19" width="17.6328125" customWidth="1"/>
  </cols>
  <sheetData>
    <row r="1" spans="1:9" ht="30" customHeight="1" x14ac:dyDescent="0.35">
      <c r="A1" s="2" t="s">
        <v>88</v>
      </c>
    </row>
    <row r="2" spans="1:9" x14ac:dyDescent="0.25">
      <c r="A2" t="s">
        <v>74</v>
      </c>
    </row>
    <row r="3" spans="1:9" x14ac:dyDescent="0.25">
      <c r="A3" t="s">
        <v>51</v>
      </c>
    </row>
    <row r="4" spans="1:9" x14ac:dyDescent="0.25">
      <c r="A4" t="s">
        <v>52</v>
      </c>
    </row>
    <row r="5" spans="1:9" x14ac:dyDescent="0.25">
      <c r="A5" t="s">
        <v>53</v>
      </c>
    </row>
    <row r="6" spans="1:9" x14ac:dyDescent="0.25">
      <c r="A6" t="s">
        <v>54</v>
      </c>
    </row>
    <row r="7" spans="1:9" ht="15" customHeight="1" x14ac:dyDescent="0.3">
      <c r="A7" s="3" t="s">
        <v>89</v>
      </c>
    </row>
    <row r="8" spans="1:9" ht="31.2" x14ac:dyDescent="0.3">
      <c r="A8" s="17" t="s">
        <v>90</v>
      </c>
      <c r="B8" s="6" t="s">
        <v>57</v>
      </c>
      <c r="C8" s="6" t="s">
        <v>58</v>
      </c>
      <c r="D8" s="6" t="s">
        <v>59</v>
      </c>
      <c r="E8" s="6" t="s">
        <v>60</v>
      </c>
      <c r="F8" s="6" t="s">
        <v>61</v>
      </c>
      <c r="G8" s="6" t="s">
        <v>62</v>
      </c>
      <c r="H8" s="6" t="s">
        <v>63</v>
      </c>
    </row>
    <row r="9" spans="1:9" x14ac:dyDescent="0.25">
      <c r="A9" s="7" t="s">
        <v>91</v>
      </c>
      <c r="B9" s="8">
        <v>273000</v>
      </c>
      <c r="C9" s="8">
        <v>330000</v>
      </c>
      <c r="D9" s="8">
        <v>102000</v>
      </c>
      <c r="E9" s="8">
        <v>705000</v>
      </c>
      <c r="F9" s="9">
        <v>38.700000000000003</v>
      </c>
      <c r="G9" s="9">
        <v>46.8</v>
      </c>
      <c r="H9" s="9">
        <v>14.5</v>
      </c>
      <c r="I9" s="9"/>
    </row>
    <row r="10" spans="1:9" x14ac:dyDescent="0.25">
      <c r="A10" s="7" t="s">
        <v>92</v>
      </c>
      <c r="B10" s="8">
        <v>166000</v>
      </c>
      <c r="C10" s="8">
        <v>207000</v>
      </c>
      <c r="D10" s="8">
        <v>51000</v>
      </c>
      <c r="E10" s="8">
        <v>425000</v>
      </c>
      <c r="F10" s="9">
        <v>39.1</v>
      </c>
      <c r="G10" s="9">
        <v>48.9</v>
      </c>
      <c r="H10" s="9">
        <v>12.1</v>
      </c>
      <c r="I10" s="9"/>
    </row>
    <row r="11" spans="1:9" x14ac:dyDescent="0.25">
      <c r="A11" s="7" t="s">
        <v>66</v>
      </c>
      <c r="B11" s="8">
        <v>439000</v>
      </c>
      <c r="C11" s="8">
        <v>537000</v>
      </c>
      <c r="D11" s="8">
        <v>154000</v>
      </c>
      <c r="E11" s="8">
        <v>1130000</v>
      </c>
      <c r="F11" s="9">
        <v>38.799999999999997</v>
      </c>
      <c r="G11" s="9">
        <v>47.5</v>
      </c>
      <c r="H11" s="9">
        <v>13.6</v>
      </c>
      <c r="I11" s="9"/>
    </row>
    <row r="12" spans="1:9" x14ac:dyDescent="0.25">
      <c r="B12" s="8"/>
      <c r="C12" s="8"/>
      <c r="D12" s="8"/>
      <c r="E12" s="8"/>
      <c r="F12" s="9"/>
      <c r="G12" s="9"/>
      <c r="H12" s="9"/>
      <c r="I12" s="9"/>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5"/>
  <sheetViews>
    <sheetView workbookViewId="0"/>
  </sheetViews>
  <sheetFormatPr defaultColWidth="11.54296875" defaultRowHeight="15" x14ac:dyDescent="0.25"/>
  <cols>
    <col min="1" max="1" width="35.6328125" customWidth="1"/>
    <col min="2" max="19" width="17.6328125" customWidth="1"/>
  </cols>
  <sheetData>
    <row r="1" spans="1:9" ht="30" customHeight="1" x14ac:dyDescent="0.35">
      <c r="A1" s="2" t="s">
        <v>121</v>
      </c>
    </row>
    <row r="2" spans="1:9" x14ac:dyDescent="0.25">
      <c r="A2" t="s">
        <v>74</v>
      </c>
    </row>
    <row r="3" spans="1:9" x14ac:dyDescent="0.25">
      <c r="A3" t="s">
        <v>51</v>
      </c>
    </row>
    <row r="4" spans="1:9" x14ac:dyDescent="0.25">
      <c r="A4" t="s">
        <v>52</v>
      </c>
    </row>
    <row r="5" spans="1:9" x14ac:dyDescent="0.25">
      <c r="A5" t="s">
        <v>53</v>
      </c>
    </row>
    <row r="6" spans="1:9" x14ac:dyDescent="0.25">
      <c r="A6" t="s">
        <v>54</v>
      </c>
    </row>
    <row r="7" spans="1:9" ht="15" customHeight="1" x14ac:dyDescent="0.3">
      <c r="A7" s="3" t="s">
        <v>93</v>
      </c>
    </row>
    <row r="8" spans="1:9" ht="31.2" x14ac:dyDescent="0.3">
      <c r="A8" s="23" t="s">
        <v>120</v>
      </c>
      <c r="B8" s="6" t="s">
        <v>57</v>
      </c>
      <c r="C8" s="6" t="s">
        <v>58</v>
      </c>
      <c r="D8" s="6" t="s">
        <v>59</v>
      </c>
      <c r="E8" s="6" t="s">
        <v>60</v>
      </c>
      <c r="F8" s="6" t="s">
        <v>61</v>
      </c>
      <c r="G8" s="6" t="s">
        <v>62</v>
      </c>
      <c r="H8" s="6" t="s">
        <v>63</v>
      </c>
    </row>
    <row r="9" spans="1:9" x14ac:dyDescent="0.25">
      <c r="A9" s="7" t="s">
        <v>94</v>
      </c>
      <c r="B9" s="8">
        <v>50000</v>
      </c>
      <c r="C9" s="8">
        <v>99000</v>
      </c>
      <c r="D9" s="8">
        <v>46000</v>
      </c>
      <c r="E9" s="8">
        <v>196000</v>
      </c>
      <c r="F9" s="9">
        <v>25.7</v>
      </c>
      <c r="G9" s="9">
        <v>50.7</v>
      </c>
      <c r="H9" s="9">
        <v>23.6</v>
      </c>
      <c r="I9" s="9"/>
    </row>
    <row r="10" spans="1:9" x14ac:dyDescent="0.25">
      <c r="A10" s="7">
        <v>2</v>
      </c>
      <c r="B10" s="8">
        <v>69000</v>
      </c>
      <c r="C10" s="8">
        <v>108000</v>
      </c>
      <c r="D10" s="8">
        <v>40000</v>
      </c>
      <c r="E10" s="8">
        <v>218000</v>
      </c>
      <c r="F10" s="9">
        <v>31.7</v>
      </c>
      <c r="G10" s="9">
        <v>49.9</v>
      </c>
      <c r="H10" s="9">
        <v>18.5</v>
      </c>
      <c r="I10" s="9"/>
    </row>
    <row r="11" spans="1:9" x14ac:dyDescent="0.25">
      <c r="A11" s="7">
        <v>3</v>
      </c>
      <c r="B11" s="8">
        <v>83000</v>
      </c>
      <c r="C11" s="8">
        <v>122000</v>
      </c>
      <c r="D11" s="8">
        <v>29000</v>
      </c>
      <c r="E11" s="8">
        <v>234000</v>
      </c>
      <c r="F11" s="9">
        <v>35.6</v>
      </c>
      <c r="G11" s="9">
        <v>52</v>
      </c>
      <c r="H11" s="9">
        <v>12.4</v>
      </c>
      <c r="I11" s="9"/>
    </row>
    <row r="12" spans="1:9" x14ac:dyDescent="0.25">
      <c r="A12" s="7">
        <v>4</v>
      </c>
      <c r="B12" s="8">
        <v>116000</v>
      </c>
      <c r="C12" s="8">
        <v>123000</v>
      </c>
      <c r="D12" s="8">
        <v>23000</v>
      </c>
      <c r="E12" s="8">
        <v>261000</v>
      </c>
      <c r="F12" s="9">
        <v>44.3</v>
      </c>
      <c r="G12" s="9">
        <v>47</v>
      </c>
      <c r="H12" s="9">
        <v>8.6999999999999993</v>
      </c>
      <c r="I12" s="9"/>
    </row>
    <row r="13" spans="1:9" x14ac:dyDescent="0.25">
      <c r="A13" s="7" t="s">
        <v>95</v>
      </c>
      <c r="B13" s="8">
        <v>121000</v>
      </c>
      <c r="C13" s="8">
        <v>87000</v>
      </c>
      <c r="D13" s="8">
        <v>16000</v>
      </c>
      <c r="E13" s="8">
        <v>224000</v>
      </c>
      <c r="F13" s="9">
        <v>54.1</v>
      </c>
      <c r="G13" s="9">
        <v>38.700000000000003</v>
      </c>
      <c r="H13" s="9">
        <v>7.2</v>
      </c>
      <c r="I13" s="9"/>
    </row>
    <row r="14" spans="1:9" x14ac:dyDescent="0.25">
      <c r="A14" s="7" t="s">
        <v>66</v>
      </c>
      <c r="B14" s="8">
        <v>440000</v>
      </c>
      <c r="C14" s="8">
        <v>539000</v>
      </c>
      <c r="D14" s="8">
        <v>154000</v>
      </c>
      <c r="E14" s="8">
        <v>1132000</v>
      </c>
      <c r="F14" s="9">
        <v>38.799999999999997</v>
      </c>
      <c r="G14" s="9">
        <v>47.6</v>
      </c>
      <c r="H14" s="9">
        <v>13.6</v>
      </c>
      <c r="I14" s="9"/>
    </row>
    <row r="15" spans="1:9" x14ac:dyDescent="0.25">
      <c r="B15" s="8"/>
      <c r="C15" s="8"/>
      <c r="D15" s="8"/>
      <c r="E15" s="8"/>
      <c r="F15" s="9"/>
      <c r="G15" s="9"/>
      <c r="H15" s="9"/>
      <c r="I15" s="9"/>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8"/>
  <sheetViews>
    <sheetView workbookViewId="0"/>
  </sheetViews>
  <sheetFormatPr defaultColWidth="11.54296875" defaultRowHeight="15" x14ac:dyDescent="0.25"/>
  <cols>
    <col min="1" max="1" width="35.6328125" customWidth="1"/>
    <col min="2" max="19" width="17.6328125" customWidth="1"/>
  </cols>
  <sheetData>
    <row r="1" spans="1:9" ht="30" customHeight="1" x14ac:dyDescent="0.35">
      <c r="A1" s="2" t="s">
        <v>96</v>
      </c>
    </row>
    <row r="2" spans="1:9" x14ac:dyDescent="0.25">
      <c r="A2" t="s">
        <v>74</v>
      </c>
    </row>
    <row r="3" spans="1:9" x14ac:dyDescent="0.25">
      <c r="A3" t="s">
        <v>51</v>
      </c>
    </row>
    <row r="4" spans="1:9" x14ac:dyDescent="0.25">
      <c r="A4" t="s">
        <v>52</v>
      </c>
    </row>
    <row r="5" spans="1:9" x14ac:dyDescent="0.25">
      <c r="A5" t="s">
        <v>53</v>
      </c>
    </row>
    <row r="6" spans="1:9" x14ac:dyDescent="0.25">
      <c r="A6" t="s">
        <v>54</v>
      </c>
    </row>
    <row r="7" spans="1:9" ht="15" customHeight="1" x14ac:dyDescent="0.3">
      <c r="A7" s="3" t="s">
        <v>97</v>
      </c>
    </row>
    <row r="8" spans="1:9" ht="31.2" x14ac:dyDescent="0.3">
      <c r="A8" s="17" t="s">
        <v>98</v>
      </c>
      <c r="B8" s="6" t="s">
        <v>57</v>
      </c>
      <c r="C8" s="6" t="s">
        <v>58</v>
      </c>
      <c r="D8" s="6" t="s">
        <v>59</v>
      </c>
      <c r="E8" s="6" t="s">
        <v>60</v>
      </c>
      <c r="F8" s="6" t="s">
        <v>61</v>
      </c>
      <c r="G8" s="6" t="s">
        <v>62</v>
      </c>
      <c r="H8" s="6" t="s">
        <v>63</v>
      </c>
    </row>
    <row r="9" spans="1:9" x14ac:dyDescent="0.25">
      <c r="A9" s="7" t="s">
        <v>99</v>
      </c>
      <c r="B9" s="8">
        <v>30000</v>
      </c>
      <c r="C9" s="8">
        <v>29000</v>
      </c>
      <c r="D9" s="8">
        <v>5000</v>
      </c>
      <c r="E9" s="8">
        <v>64000</v>
      </c>
      <c r="F9" s="9">
        <v>47.1</v>
      </c>
      <c r="G9" s="9">
        <v>45.7</v>
      </c>
      <c r="H9" s="9">
        <v>7.2</v>
      </c>
      <c r="I9" s="9"/>
    </row>
    <row r="10" spans="1:9" x14ac:dyDescent="0.25">
      <c r="A10" s="7" t="s">
        <v>100</v>
      </c>
      <c r="B10" s="8">
        <v>23000</v>
      </c>
      <c r="C10" s="8">
        <v>31000</v>
      </c>
      <c r="D10" s="8">
        <v>15000</v>
      </c>
      <c r="E10" s="8">
        <v>69000</v>
      </c>
      <c r="F10" s="9">
        <v>33</v>
      </c>
      <c r="G10" s="9">
        <v>45.8</v>
      </c>
      <c r="H10" s="9">
        <v>21.2</v>
      </c>
      <c r="I10" s="9"/>
    </row>
    <row r="11" spans="1:9" x14ac:dyDescent="0.25">
      <c r="A11" s="7" t="s">
        <v>101</v>
      </c>
      <c r="B11" s="8">
        <v>43000</v>
      </c>
      <c r="C11" s="8">
        <v>31000</v>
      </c>
      <c r="D11" s="8">
        <v>6000</v>
      </c>
      <c r="E11" s="8">
        <v>80000</v>
      </c>
      <c r="F11" s="9">
        <v>54.1</v>
      </c>
      <c r="G11" s="9">
        <v>39</v>
      </c>
      <c r="H11" s="9">
        <v>6.9</v>
      </c>
      <c r="I11" s="9"/>
    </row>
    <row r="12" spans="1:9" x14ac:dyDescent="0.25">
      <c r="A12" s="7" t="s">
        <v>102</v>
      </c>
      <c r="B12" s="8">
        <v>11000</v>
      </c>
      <c r="C12" s="8">
        <v>23000</v>
      </c>
      <c r="D12" s="8">
        <v>14000</v>
      </c>
      <c r="E12" s="8">
        <v>48000</v>
      </c>
      <c r="F12" s="9">
        <v>22.3</v>
      </c>
      <c r="G12" s="9">
        <v>48</v>
      </c>
      <c r="H12" s="9">
        <v>29.7</v>
      </c>
      <c r="I12" s="9"/>
    </row>
    <row r="13" spans="1:9" x14ac:dyDescent="0.25">
      <c r="A13" s="7" t="s">
        <v>103</v>
      </c>
      <c r="B13" s="8">
        <v>21000</v>
      </c>
      <c r="C13" s="8">
        <v>26000</v>
      </c>
      <c r="D13" s="8">
        <v>5000</v>
      </c>
      <c r="E13" s="8">
        <v>52000</v>
      </c>
      <c r="F13" s="9">
        <v>41.6</v>
      </c>
      <c r="G13" s="9">
        <v>49.5</v>
      </c>
      <c r="H13" s="9">
        <v>8.9</v>
      </c>
      <c r="I13" s="9"/>
    </row>
    <row r="14" spans="1:9" x14ac:dyDescent="0.25">
      <c r="A14" s="7" t="s">
        <v>104</v>
      </c>
      <c r="B14" s="8">
        <v>14000</v>
      </c>
      <c r="C14" s="8">
        <v>25000</v>
      </c>
      <c r="D14" s="8">
        <v>9000</v>
      </c>
      <c r="E14" s="8">
        <v>49000</v>
      </c>
      <c r="F14" s="9">
        <v>28.7</v>
      </c>
      <c r="G14" s="9">
        <v>52.1</v>
      </c>
      <c r="H14" s="9">
        <v>19.100000000000001</v>
      </c>
      <c r="I14" s="9"/>
    </row>
    <row r="15" spans="1:9" x14ac:dyDescent="0.25">
      <c r="A15" s="7" t="s">
        <v>105</v>
      </c>
      <c r="B15" s="8">
        <v>23000</v>
      </c>
      <c r="C15" s="8">
        <v>29000</v>
      </c>
      <c r="D15" s="8">
        <v>8000</v>
      </c>
      <c r="E15" s="8">
        <v>59000</v>
      </c>
      <c r="F15" s="9">
        <v>38</v>
      </c>
      <c r="G15" s="9">
        <v>48.4</v>
      </c>
      <c r="H15" s="9">
        <v>13.6</v>
      </c>
      <c r="I15" s="9"/>
    </row>
    <row r="16" spans="1:9" x14ac:dyDescent="0.25">
      <c r="A16" s="7" t="s">
        <v>106</v>
      </c>
      <c r="B16" s="8">
        <v>25000</v>
      </c>
      <c r="C16" s="8">
        <v>28000</v>
      </c>
      <c r="D16" s="8">
        <v>7000</v>
      </c>
      <c r="E16" s="8">
        <v>59000</v>
      </c>
      <c r="F16" s="9">
        <v>41.3</v>
      </c>
      <c r="G16" s="9">
        <v>46.7</v>
      </c>
      <c r="H16" s="9">
        <v>12</v>
      </c>
      <c r="I16" s="9"/>
    </row>
    <row r="17" spans="1:9" x14ac:dyDescent="0.25">
      <c r="A17" s="7" t="s">
        <v>107</v>
      </c>
      <c r="B17" s="8">
        <v>34000</v>
      </c>
      <c r="C17" s="8">
        <v>25000</v>
      </c>
      <c r="D17" s="8">
        <v>13000</v>
      </c>
      <c r="E17" s="8">
        <v>72000</v>
      </c>
      <c r="F17" s="9">
        <v>47.6</v>
      </c>
      <c r="G17" s="9">
        <v>34.700000000000003</v>
      </c>
      <c r="H17" s="9">
        <v>17.7</v>
      </c>
      <c r="I17" s="9"/>
    </row>
    <row r="18" spans="1:9" x14ac:dyDescent="0.25">
      <c r="A18" s="7" t="s">
        <v>86</v>
      </c>
      <c r="B18" s="8">
        <v>23000</v>
      </c>
      <c r="C18" s="8">
        <v>33000</v>
      </c>
      <c r="D18" s="8">
        <v>12000</v>
      </c>
      <c r="E18" s="8">
        <v>68000</v>
      </c>
      <c r="F18" s="9">
        <v>33.700000000000003</v>
      </c>
      <c r="G18" s="9">
        <v>49</v>
      </c>
      <c r="H18" s="9">
        <v>17.3</v>
      </c>
      <c r="I18" s="9"/>
    </row>
    <row r="19" spans="1:9" x14ac:dyDescent="0.25">
      <c r="A19" s="7" t="s">
        <v>108</v>
      </c>
      <c r="B19" s="8">
        <v>23000</v>
      </c>
      <c r="C19" s="8">
        <v>31000</v>
      </c>
      <c r="D19" s="8">
        <v>12000</v>
      </c>
      <c r="E19" s="8">
        <v>65000</v>
      </c>
      <c r="F19" s="9">
        <v>34.6</v>
      </c>
      <c r="G19" s="9">
        <v>47.5</v>
      </c>
      <c r="H19" s="9">
        <v>17.899999999999999</v>
      </c>
      <c r="I19" s="9"/>
    </row>
    <row r="20" spans="1:9" x14ac:dyDescent="0.25">
      <c r="A20" s="7" t="s">
        <v>109</v>
      </c>
      <c r="B20" s="8">
        <v>25000</v>
      </c>
      <c r="C20" s="8">
        <v>35000</v>
      </c>
      <c r="D20" s="8">
        <v>7000</v>
      </c>
      <c r="E20" s="8">
        <v>67000</v>
      </c>
      <c r="F20" s="9">
        <v>37</v>
      </c>
      <c r="G20" s="9">
        <v>52.5</v>
      </c>
      <c r="H20" s="9">
        <v>10.5</v>
      </c>
      <c r="I20" s="9"/>
    </row>
    <row r="21" spans="1:9" x14ac:dyDescent="0.25">
      <c r="A21" s="7" t="s">
        <v>110</v>
      </c>
      <c r="B21" s="8">
        <v>24000</v>
      </c>
      <c r="C21" s="8">
        <v>27000</v>
      </c>
      <c r="D21" s="15">
        <v>4000</v>
      </c>
      <c r="E21" s="8">
        <v>56000</v>
      </c>
      <c r="F21" s="9">
        <v>43.9</v>
      </c>
      <c r="G21" s="9">
        <v>49.3</v>
      </c>
      <c r="H21" s="16">
        <v>6.8</v>
      </c>
      <c r="I21" s="9"/>
    </row>
    <row r="22" spans="1:9" x14ac:dyDescent="0.25">
      <c r="A22" s="7" t="s">
        <v>111</v>
      </c>
      <c r="B22" s="8">
        <v>25000</v>
      </c>
      <c r="C22" s="8">
        <v>32000</v>
      </c>
      <c r="D22" s="8">
        <v>7000</v>
      </c>
      <c r="E22" s="8">
        <v>64000</v>
      </c>
      <c r="F22" s="9">
        <v>38.6</v>
      </c>
      <c r="G22" s="9">
        <v>50.4</v>
      </c>
      <c r="H22" s="9">
        <v>10.9</v>
      </c>
      <c r="I22" s="9"/>
    </row>
    <row r="23" spans="1:9" x14ac:dyDescent="0.25">
      <c r="A23" s="7" t="s">
        <v>112</v>
      </c>
      <c r="B23" s="8">
        <v>26000</v>
      </c>
      <c r="C23" s="8">
        <v>35000</v>
      </c>
      <c r="D23" s="8">
        <v>9000</v>
      </c>
      <c r="E23" s="8">
        <v>69000</v>
      </c>
      <c r="F23" s="9">
        <v>37</v>
      </c>
      <c r="G23" s="9">
        <v>50.5</v>
      </c>
      <c r="H23" s="9">
        <v>12.5</v>
      </c>
      <c r="I23" s="9"/>
    </row>
    <row r="24" spans="1:9" x14ac:dyDescent="0.25">
      <c r="A24" s="7" t="s">
        <v>113</v>
      </c>
      <c r="B24" s="8">
        <v>22000</v>
      </c>
      <c r="C24" s="8">
        <v>29000</v>
      </c>
      <c r="D24" s="8">
        <v>7000</v>
      </c>
      <c r="E24" s="8">
        <v>58000</v>
      </c>
      <c r="F24" s="9">
        <v>37.6</v>
      </c>
      <c r="G24" s="9">
        <v>50.7</v>
      </c>
      <c r="H24" s="9">
        <v>11.7</v>
      </c>
      <c r="I24" s="9"/>
    </row>
    <row r="25" spans="1:9" x14ac:dyDescent="0.25">
      <c r="A25" s="7" t="s">
        <v>114</v>
      </c>
      <c r="B25" s="8">
        <v>33000</v>
      </c>
      <c r="C25" s="8">
        <v>39000</v>
      </c>
      <c r="D25" s="8">
        <v>9000</v>
      </c>
      <c r="E25" s="8">
        <v>80000</v>
      </c>
      <c r="F25" s="9">
        <v>40.5</v>
      </c>
      <c r="G25" s="9">
        <v>48.2</v>
      </c>
      <c r="H25" s="9">
        <v>11.4</v>
      </c>
      <c r="I25" s="9"/>
    </row>
    <row r="26" spans="1:9" x14ac:dyDescent="0.25">
      <c r="A26" s="7" t="s">
        <v>115</v>
      </c>
      <c r="B26" s="8">
        <v>17000</v>
      </c>
      <c r="C26" s="8">
        <v>30000</v>
      </c>
      <c r="D26" s="8">
        <v>8000</v>
      </c>
      <c r="E26" s="8">
        <v>54000</v>
      </c>
      <c r="F26" s="9">
        <v>31.1</v>
      </c>
      <c r="G26" s="9">
        <v>54.6</v>
      </c>
      <c r="H26" s="9">
        <v>14.3</v>
      </c>
      <c r="I26" s="9"/>
    </row>
    <row r="27" spans="1:9" x14ac:dyDescent="0.25">
      <c r="A27" s="7" t="s">
        <v>66</v>
      </c>
      <c r="B27" s="8">
        <v>440000</v>
      </c>
      <c r="C27" s="8">
        <v>539000</v>
      </c>
      <c r="D27" s="8">
        <v>154000</v>
      </c>
      <c r="E27" s="8">
        <v>1132000</v>
      </c>
      <c r="F27" s="9">
        <v>38.799999999999997</v>
      </c>
      <c r="G27" s="9">
        <v>47.6</v>
      </c>
      <c r="H27" s="9">
        <v>13.6</v>
      </c>
      <c r="I27" s="9"/>
    </row>
    <row r="28" spans="1:9" x14ac:dyDescent="0.25">
      <c r="B28" s="8"/>
      <c r="C28" s="8"/>
      <c r="D28" s="8"/>
      <c r="E28" s="8"/>
      <c r="F28" s="9"/>
      <c r="G28" s="9"/>
      <c r="H28" s="9"/>
      <c r="I28" s="9"/>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sheet</vt:lpstr>
      <vt:lpstr>Table of Contents</vt:lpstr>
      <vt:lpstr>Notes</vt:lpstr>
      <vt:lpstr>4.1</vt:lpstr>
      <vt:lpstr>4.2</vt:lpstr>
      <vt:lpstr>4.3</vt:lpstr>
      <vt:lpstr>4.4</vt:lpstr>
      <vt:lpstr>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QualificationsOctober_2022</dc:title>
  <dc:creator>2347870</dc:creator>
  <cp:lastModifiedBy>McAteer, Holly</cp:lastModifiedBy>
  <dcterms:created xsi:type="dcterms:W3CDTF">2023-08-23T10:46:10Z</dcterms:created>
  <dcterms:modified xsi:type="dcterms:W3CDTF">2023-10-24T08:02:26Z</dcterms:modified>
</cp:coreProperties>
</file>